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zel\Documents\Jahr2015-16\03-Januar-Excel\WENN-Verschachtelt\"/>
    </mc:Choice>
  </mc:AlternateContent>
  <bookViews>
    <workbookView xWindow="0" yWindow="0" windowWidth="16457" windowHeight="5254" tabRatio="715" activeTab="3"/>
  </bookViews>
  <sheets>
    <sheet name="Rabatt_Ausgangslage" sheetId="7" r:id="rId1"/>
    <sheet name="Bonus_Ausgangslage" sheetId="6" r:id="rId2"/>
    <sheet name="MwSt_Ausgangslage" sheetId="5" r:id="rId3"/>
    <sheet name="MwSt_Lösung" sheetId="4" r:id="rId4"/>
    <sheet name="Bonus_Lösung" sheetId="3" r:id="rId5"/>
    <sheet name="Rabatt_Lösung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6" l="1"/>
  <c r="C54" i="3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32" i="2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34" i="3"/>
  <c r="C5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32" i="4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B1" i="7"/>
  <c r="C1" i="7"/>
  <c r="A1" i="7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B1" i="6"/>
  <c r="C1" i="6"/>
  <c r="A1" i="6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B1" i="5"/>
  <c r="C1" i="5"/>
  <c r="A1" i="5"/>
  <c r="B19" i="4"/>
  <c r="D19" i="4" s="1"/>
  <c r="C18" i="4"/>
  <c r="D26" i="4" s="1"/>
  <c r="B21" i="3"/>
  <c r="B22" i="3" s="1"/>
  <c r="C20" i="3"/>
  <c r="B26" i="3" s="1"/>
  <c r="B19" i="2"/>
  <c r="B20" i="2" s="1"/>
  <c r="B26" i="2" s="1"/>
  <c r="C18" i="2"/>
  <c r="B24" i="2" s="1"/>
  <c r="F19" i="4" l="1"/>
  <c r="D20" i="4"/>
  <c r="D28" i="4" s="1"/>
  <c r="B24" i="4"/>
  <c r="B20" i="4"/>
  <c r="B26" i="4" s="1"/>
  <c r="A9" i="4"/>
  <c r="B14" i="4"/>
  <c r="E18" i="4"/>
  <c r="A12" i="3"/>
  <c r="B15" i="3"/>
  <c r="C15" i="3" s="1"/>
  <c r="D21" i="3"/>
  <c r="E20" i="3"/>
  <c r="B16" i="3" s="1"/>
  <c r="D28" i="3"/>
  <c r="B28" i="3"/>
  <c r="A4" i="3" s="1"/>
  <c r="A5" i="3"/>
  <c r="B47" i="3"/>
  <c r="D19" i="2"/>
  <c r="F19" i="2" s="1"/>
  <c r="H19" i="2" s="1"/>
  <c r="H20" i="2" s="1"/>
  <c r="H23" i="2" s="1"/>
  <c r="A3" i="2"/>
  <c r="A9" i="2"/>
  <c r="B14" i="2"/>
  <c r="E18" i="2"/>
  <c r="D26" i="2"/>
  <c r="B15" i="6" l="1"/>
  <c r="D47" i="3"/>
  <c r="F24" i="4"/>
  <c r="G18" i="4"/>
  <c r="B32" i="4" s="1"/>
  <c r="B15" i="4"/>
  <c r="D24" i="4"/>
  <c r="A3" i="4" s="1"/>
  <c r="A5" i="4"/>
  <c r="H19" i="4"/>
  <c r="H20" i="4" s="1"/>
  <c r="H23" i="4" s="1"/>
  <c r="F20" i="4"/>
  <c r="F28" i="4" s="1"/>
  <c r="A11" i="3"/>
  <c r="B39" i="3"/>
  <c r="G20" i="3"/>
  <c r="F26" i="3"/>
  <c r="D20" i="2"/>
  <c r="D28" i="2" s="1"/>
  <c r="F20" i="2"/>
  <c r="F28" i="2" s="1"/>
  <c r="B17" i="3"/>
  <c r="C17" i="3" s="1"/>
  <c r="D26" i="3"/>
  <c r="D22" i="3"/>
  <c r="F21" i="3"/>
  <c r="F24" i="2"/>
  <c r="B15" i="2"/>
  <c r="G18" i="2"/>
  <c r="D24" i="2"/>
  <c r="D32" i="4" l="1"/>
  <c r="B53" i="3"/>
  <c r="B21" i="6" s="1"/>
  <c r="B54" i="3"/>
  <c r="B7" i="6"/>
  <c r="D39" i="3"/>
  <c r="B2" i="5"/>
  <c r="B42" i="3"/>
  <c r="B44" i="3"/>
  <c r="B35" i="3"/>
  <c r="B37" i="3"/>
  <c r="B40" i="3"/>
  <c r="B49" i="3"/>
  <c r="B52" i="3"/>
  <c r="B36" i="3"/>
  <c r="B50" i="3"/>
  <c r="B45" i="3"/>
  <c r="A5" i="2"/>
  <c r="F26" i="4"/>
  <c r="A6" i="4" s="1"/>
  <c r="B13" i="4"/>
  <c r="B52" i="4"/>
  <c r="B50" i="4"/>
  <c r="B48" i="4"/>
  <c r="B46" i="4"/>
  <c r="B44" i="4"/>
  <c r="B42" i="4"/>
  <c r="B40" i="4"/>
  <c r="B38" i="4"/>
  <c r="B36" i="4"/>
  <c r="B34" i="4"/>
  <c r="C13" i="4"/>
  <c r="A10" i="4"/>
  <c r="B51" i="4"/>
  <c r="B45" i="4"/>
  <c r="B41" i="4"/>
  <c r="B37" i="4"/>
  <c r="B33" i="4"/>
  <c r="H25" i="4"/>
  <c r="A4" i="4" s="1"/>
  <c r="B49" i="4"/>
  <c r="B47" i="4"/>
  <c r="B43" i="4"/>
  <c r="B39" i="4"/>
  <c r="B35" i="4"/>
  <c r="B34" i="3"/>
  <c r="B46" i="3"/>
  <c r="F28" i="3"/>
  <c r="B41" i="3"/>
  <c r="B51" i="3"/>
  <c r="B38" i="3"/>
  <c r="B48" i="3"/>
  <c r="H27" i="3"/>
  <c r="B43" i="3"/>
  <c r="F22" i="3"/>
  <c r="F30" i="3" s="1"/>
  <c r="H21" i="3"/>
  <c r="D30" i="3"/>
  <c r="A6" i="3" s="1"/>
  <c r="A7" i="3"/>
  <c r="B52" i="2"/>
  <c r="D52" i="2" s="1"/>
  <c r="B50" i="2"/>
  <c r="B48" i="2"/>
  <c r="B46" i="2"/>
  <c r="B44" i="2"/>
  <c r="B42" i="2"/>
  <c r="B40" i="2"/>
  <c r="B38" i="2"/>
  <c r="B36" i="2"/>
  <c r="B33" i="2"/>
  <c r="D33" i="2" s="1"/>
  <c r="H25" i="2"/>
  <c r="A4" i="2" s="1"/>
  <c r="F26" i="2"/>
  <c r="A6" i="2" s="1"/>
  <c r="B13" i="2"/>
  <c r="B34" i="2"/>
  <c r="D34" i="2" s="1"/>
  <c r="B51" i="2"/>
  <c r="B49" i="2"/>
  <c r="B47" i="2"/>
  <c r="B45" i="2"/>
  <c r="B43" i="2"/>
  <c r="B41" i="2"/>
  <c r="B39" i="2"/>
  <c r="B37" i="2"/>
  <c r="B35" i="2"/>
  <c r="B32" i="2"/>
  <c r="A10" i="2"/>
  <c r="D53" i="3" l="1"/>
  <c r="D54" i="3"/>
  <c r="B22" i="6"/>
  <c r="B11" i="7"/>
  <c r="D41" i="2"/>
  <c r="B19" i="7"/>
  <c r="D49" i="2"/>
  <c r="B8" i="7"/>
  <c r="D38" i="2"/>
  <c r="B16" i="7"/>
  <c r="D46" i="2"/>
  <c r="B9" i="7"/>
  <c r="D39" i="2"/>
  <c r="B6" i="7"/>
  <c r="D36" i="2"/>
  <c r="B14" i="7"/>
  <c r="D44" i="2"/>
  <c r="B5" i="7"/>
  <c r="D35" i="2"/>
  <c r="B13" i="7"/>
  <c r="D43" i="2"/>
  <c r="B21" i="7"/>
  <c r="D51" i="2"/>
  <c r="B10" i="7"/>
  <c r="D40" i="2"/>
  <c r="B18" i="7"/>
  <c r="D48" i="2"/>
  <c r="B17" i="7"/>
  <c r="D47" i="2"/>
  <c r="B7" i="7"/>
  <c r="D37" i="2"/>
  <c r="B15" i="7"/>
  <c r="D45" i="2"/>
  <c r="B12" i="7"/>
  <c r="D42" i="2"/>
  <c r="B20" i="7"/>
  <c r="D50" i="2"/>
  <c r="B2" i="7"/>
  <c r="D32" i="2"/>
  <c r="B17" i="6"/>
  <c r="D49" i="3"/>
  <c r="B12" i="6"/>
  <c r="D44" i="3"/>
  <c r="B11" i="6"/>
  <c r="D43" i="3"/>
  <c r="B19" i="6"/>
  <c r="D51" i="3"/>
  <c r="B18" i="6"/>
  <c r="D50" i="3"/>
  <c r="B8" i="6"/>
  <c r="D40" i="3"/>
  <c r="B10" i="6"/>
  <c r="D42" i="3"/>
  <c r="B6" i="6"/>
  <c r="D38" i="3"/>
  <c r="B13" i="6"/>
  <c r="D45" i="3"/>
  <c r="B9" i="6"/>
  <c r="D41" i="3"/>
  <c r="B4" i="6"/>
  <c r="D36" i="3"/>
  <c r="B5" i="6"/>
  <c r="D37" i="3"/>
  <c r="B14" i="6"/>
  <c r="D46" i="3"/>
  <c r="B16" i="6"/>
  <c r="D48" i="3"/>
  <c r="B20" i="6"/>
  <c r="D52" i="3"/>
  <c r="B3" i="6"/>
  <c r="D35" i="3"/>
  <c r="B2" i="6"/>
  <c r="D34" i="3"/>
  <c r="D39" i="4"/>
  <c r="D43" i="4"/>
  <c r="D33" i="4"/>
  <c r="D51" i="4"/>
  <c r="D36" i="4"/>
  <c r="D44" i="4"/>
  <c r="D52" i="4"/>
  <c r="D45" i="4"/>
  <c r="D34" i="4"/>
  <c r="D42" i="4"/>
  <c r="D50" i="4"/>
  <c r="D47" i="4"/>
  <c r="D37" i="4"/>
  <c r="D38" i="4"/>
  <c r="D46" i="4"/>
  <c r="D35" i="4"/>
  <c r="D49" i="4"/>
  <c r="D41" i="4"/>
  <c r="D40" i="4"/>
  <c r="D48" i="4"/>
  <c r="C14" i="2"/>
  <c r="B3" i="7"/>
  <c r="C15" i="2"/>
  <c r="B4" i="7"/>
  <c r="C13" i="2"/>
  <c r="B21" i="5"/>
  <c r="B6" i="5"/>
  <c r="B14" i="5"/>
  <c r="B17" i="5"/>
  <c r="B7" i="5"/>
  <c r="B8" i="5"/>
  <c r="B16" i="5"/>
  <c r="B5" i="5"/>
  <c r="B19" i="5"/>
  <c r="B11" i="5"/>
  <c r="B10" i="5"/>
  <c r="B18" i="5"/>
  <c r="B13" i="5"/>
  <c r="B9" i="5"/>
  <c r="B15" i="5"/>
  <c r="B12" i="5"/>
  <c r="B20" i="5"/>
  <c r="C15" i="4"/>
  <c r="B4" i="5"/>
  <c r="C14" i="4"/>
  <c r="B3" i="5"/>
  <c r="A3" i="3"/>
  <c r="H22" i="3"/>
  <c r="C16" i="3"/>
  <c r="D31" i="2" l="1"/>
  <c r="D33" i="3"/>
  <c r="D31" i="4"/>
  <c r="H25" i="3"/>
  <c r="A8" i="3" s="1"/>
  <c r="A9" i="3"/>
</calcChain>
</file>

<file path=xl/sharedStrings.xml><?xml version="1.0" encoding="utf-8"?>
<sst xmlns="http://schemas.openxmlformats.org/spreadsheetml/2006/main" count="157" uniqueCount="89">
  <si>
    <t>Verschachtelte WENN-Funktion und bedingte Formatierung</t>
  </si>
  <si>
    <t>Aufgabe 1: Rabatt in Franken berechnen</t>
  </si>
  <si>
    <t>Aufgabe 2: Bedingt formatieren</t>
  </si>
  <si>
    <t>Beispiel</t>
  </si>
  <si>
    <t>Marke</t>
  </si>
  <si>
    <t>Preis</t>
  </si>
  <si>
    <t>Rabatt
in Franken</t>
  </si>
  <si>
    <t>A</t>
  </si>
  <si>
    <t>B</t>
  </si>
  <si>
    <t>C</t>
  </si>
  <si>
    <t xml:space="preserve"> </t>
  </si>
  <si>
    <t>Grafische Darstellung</t>
  </si>
  <si>
    <t>Anzahl MIO</t>
  </si>
  <si>
    <t>Werte</t>
  </si>
  <si>
    <t>TEXT</t>
  </si>
  <si>
    <t xml:space="preserve">Geben Sie </t>
  </si>
  <si>
    <t xml:space="preserve">Ist der Preis kleiner gleich </t>
  </si>
  <si>
    <t xml:space="preserve">Wenn der Preis kleiner oder gleich </t>
  </si>
  <si>
    <t xml:space="preserve">Ist der Preis grösser als </t>
  </si>
  <si>
    <t xml:space="preserve">% Rabatt, wenn der Preis grösser als </t>
  </si>
  <si>
    <t xml:space="preserve"> Franken, dann geben Sie </t>
  </si>
  <si>
    <t xml:space="preserve"> Franken und grösser oder gleich </t>
  </si>
  <si>
    <t xml:space="preserve"> Franken und kleiner oder gleich </t>
  </si>
  <si>
    <t xml:space="preserve"> Franken ist</t>
  </si>
  <si>
    <t>% Rabatt</t>
  </si>
  <si>
    <t xml:space="preserve"> Franken ist, dann geben Sie 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</si>
  <si>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</si>
  <si>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</si>
  <si>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</si>
  <si>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</si>
  <si>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</si>
  <si>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</si>
  <si>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</si>
  <si>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</si>
  <si>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</si>
  <si>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</si>
  <si>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</si>
  <si>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</si>
  <si>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</si>
  <si>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</si>
  <si>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</si>
  <si>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</si>
  <si>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</si>
  <si>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</si>
  <si>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Aufgabe: Bonus berechnen</t>
  </si>
  <si>
    <t>Aufgabe: Bedingte Formatierung</t>
  </si>
  <si>
    <t>Name</t>
  </si>
  <si>
    <t>Umsatz 
in Mio Franken</t>
  </si>
  <si>
    <t>Bonus</t>
  </si>
  <si>
    <t>Myrien</t>
  </si>
  <si>
    <t>Andrea</t>
  </si>
  <si>
    <t>David</t>
  </si>
  <si>
    <t xml:space="preserve">Ist der Umsatz kleiner oder gleich </t>
  </si>
  <si>
    <t xml:space="preserve">Wenn der Umsatz weniger als </t>
  </si>
  <si>
    <t xml:space="preserve">Ist der Umsatz zwischen </t>
  </si>
  <si>
    <t xml:space="preserve">% Bonus bekommen diejenigen, die mehr als </t>
  </si>
  <si>
    <t xml:space="preserve"> Mio Franken, dann geben Sie </t>
  </si>
  <si>
    <t xml:space="preserve"> Mio Franken, aber mehr als </t>
  </si>
  <si>
    <t xml:space="preserve"> und </t>
  </si>
  <si>
    <t xml:space="preserve"> Mio Franken Umsatz machen.</t>
  </si>
  <si>
    <t>% Bonus</t>
  </si>
  <si>
    <t xml:space="preserve"> Mio Franken ist, dann geben Sie </t>
  </si>
  <si>
    <t>% Bonus.</t>
  </si>
  <si>
    <t>Cécile</t>
  </si>
  <si>
    <t>Lucia</t>
  </si>
  <si>
    <t>Johanna</t>
  </si>
  <si>
    <t>Niclas</t>
  </si>
  <si>
    <t>Jacqueline</t>
  </si>
  <si>
    <t>Donat</t>
  </si>
  <si>
    <t>Veronika</t>
  </si>
  <si>
    <t>Visar</t>
  </si>
  <si>
    <t>Selmir</t>
  </si>
  <si>
    <t>Lucie</t>
  </si>
  <si>
    <t>Simone</t>
  </si>
  <si>
    <t>Mirco</t>
  </si>
  <si>
    <t>Ines</t>
  </si>
  <si>
    <t>Lea</t>
  </si>
  <si>
    <t>Philippe</t>
  </si>
  <si>
    <t>Ladina</t>
  </si>
  <si>
    <t>Jeannine</t>
  </si>
  <si>
    <t>Aufgabe 1: MwSt. in Franken berechnen</t>
  </si>
  <si>
    <t xml:space="preserve">Ist der Preis kleiner als </t>
  </si>
  <si>
    <t xml:space="preserve">Wenn der Preis kleiner als </t>
  </si>
  <si>
    <t xml:space="preserve">Ist der Preis grösser oder gleich </t>
  </si>
  <si>
    <t xml:space="preserve">% MwSt., wenn der Preis grösser oder gleich </t>
  </si>
  <si>
    <t xml:space="preserve"> Franken und kleiner als  </t>
  </si>
  <si>
    <t>% MwSt.</t>
  </si>
  <si>
    <t>MwSt. 
in Franken</t>
  </si>
  <si>
    <t>Bonus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</si>
</sst>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CHF-807]\ * #,##0.00_ ;_ [$CHF-807]\ * \-#,##0.00_ ;_ [$CHF-807]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</cellStyleXfs>
  <cellXfs count="46">
    <xf numFmtId="0" fontId="0" fillId="0" borderId="0" xfId="0"/>
    <xf numFmtId="0" fontId="2" fillId="0" borderId="0" xfId="2"/>
    <xf numFmtId="0" fontId="4" fillId="0" borderId="2" xfId="4"/>
    <xf numFmtId="0" fontId="0" fillId="0" borderId="0" xfId="2" applyFont="1" applyFill="1"/>
    <xf numFmtId="0" fontId="0" fillId="0" borderId="0" xfId="2" applyFont="1"/>
    <xf numFmtId="0" fontId="0" fillId="0" borderId="4" xfId="0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164" fontId="0" fillId="0" borderId="4" xfId="0" applyNumberFormat="1" applyBorder="1" applyProtection="1">
      <protection hidden="1"/>
    </xf>
    <xf numFmtId="0" fontId="3" fillId="0" borderId="1" xfId="3"/>
    <xf numFmtId="0" fontId="0" fillId="0" borderId="0" xfId="0" applyAlignment="1">
      <alignment horizontal="center" vertical="center"/>
    </xf>
    <xf numFmtId="9" fontId="0" fillId="0" borderId="5" xfId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9" fontId="0" fillId="0" borderId="7" xfId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0" xfId="0" applyFill="1"/>
    <xf numFmtId="0" fontId="0" fillId="2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4" xfId="0" applyBorder="1"/>
    <xf numFmtId="0" fontId="0" fillId="0" borderId="4" xfId="0" applyBorder="1" applyAlignment="1">
      <alignment wrapText="1"/>
    </xf>
    <xf numFmtId="164" fontId="0" fillId="0" borderId="4" xfId="0" applyNumberFormat="1" applyBorder="1"/>
    <xf numFmtId="9" fontId="0" fillId="0" borderId="4" xfId="0" applyNumberFormat="1" applyFill="1" applyBorder="1" applyProtection="1">
      <protection locked="0"/>
    </xf>
    <xf numFmtId="0" fontId="0" fillId="0" borderId="0" xfId="0" applyProtection="1">
      <protection hidden="1"/>
    </xf>
    <xf numFmtId="0" fontId="0" fillId="0" borderId="14" xfId="0" applyFill="1" applyBorder="1"/>
    <xf numFmtId="0" fontId="5" fillId="0" borderId="3" xfId="5"/>
    <xf numFmtId="9" fontId="6" fillId="0" borderId="5" xfId="1" applyFont="1" applyFill="1" applyBorder="1" applyAlignment="1">
      <alignment horizontal="center"/>
    </xf>
    <xf numFmtId="9" fontId="6" fillId="0" borderId="6" xfId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0" xfId="0" applyFont="1"/>
    <xf numFmtId="0" fontId="6" fillId="0" borderId="10" xfId="0" applyFont="1" applyBorder="1"/>
    <xf numFmtId="0" fontId="0" fillId="3" borderId="11" xfId="0" applyFill="1" applyBorder="1"/>
    <xf numFmtId="0" fontId="0" fillId="3" borderId="10" xfId="0" applyFill="1" applyBorder="1"/>
    <xf numFmtId="0" fontId="0" fillId="3" borderId="0" xfId="0" applyFill="1"/>
    <xf numFmtId="1" fontId="0" fillId="0" borderId="4" xfId="0" applyNumberFormat="1" applyBorder="1" applyProtection="1">
      <protection hidden="1"/>
    </xf>
    <xf numFmtId="164" fontId="0" fillId="0" borderId="4" xfId="0" applyNumberFormat="1" applyBorder="1" applyProtection="1">
      <protection locked="0"/>
    </xf>
    <xf numFmtId="9" fontId="0" fillId="0" borderId="4" xfId="1" applyFont="1" applyBorder="1" applyProtection="1">
      <protection locked="0"/>
    </xf>
    <xf numFmtId="0" fontId="0" fillId="0" borderId="4" xfId="0" applyNumberFormat="1" applyFill="1" applyBorder="1" applyProtection="1">
      <protection locked="0"/>
    </xf>
  </cellXfs>
  <cellStyles count="6">
    <cellStyle name="Prozent" xfId="1" builtinId="5"/>
    <cellStyle name="Standard" xfId="0" builtinId="0"/>
    <cellStyle name="Überschrift" xfId="2" builtinId="15"/>
    <cellStyle name="Überschrift 1" xfId="3" builtinId="16"/>
    <cellStyle name="Überschrift 2" xfId="4" builtinId="17"/>
    <cellStyle name="Überschrift 3" xfId="5" builtinId="18"/>
  </cellStyles>
  <dxfs count="8"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theme="6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723902</xdr:colOff>
      <xdr:row>17</xdr:row>
      <xdr:rowOff>255268</xdr:rowOff>
    </xdr:from>
    <xdr:to>
      <xdr:col>5</xdr:col>
      <xdr:colOff>20517</xdr:colOff>
      <xdr:row>21</xdr:row>
      <xdr:rowOff>48987</xdr:rowOff>
    </xdr:to>
    <xdr:sp macro="" textlink="">
      <xdr:nvSpPr>
        <xdr:cNvPr id="2" name="Eckige Klammer links 1"/>
        <xdr:cNvSpPr/>
      </xdr:nvSpPr>
      <xdr:spPr>
        <a:xfrm>
          <a:off x="4093031" y="3814897"/>
          <a:ext cx="80386" cy="729890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778330</xdr:colOff>
      <xdr:row>17</xdr:row>
      <xdr:rowOff>283966</xdr:rowOff>
    </xdr:from>
    <xdr:to>
      <xdr:col>7</xdr:col>
      <xdr:colOff>60621</xdr:colOff>
      <xdr:row>21</xdr:row>
      <xdr:rowOff>84268</xdr:rowOff>
    </xdr:to>
    <xdr:sp macro="" textlink="">
      <xdr:nvSpPr>
        <xdr:cNvPr id="3" name="Eckige Klammer links 2"/>
        <xdr:cNvSpPr/>
      </xdr:nvSpPr>
      <xdr:spPr>
        <a:xfrm rot="10800000" flipH="1">
          <a:off x="5715001" y="3843595"/>
          <a:ext cx="136820" cy="736473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792216</xdr:colOff>
      <xdr:row>17</xdr:row>
      <xdr:rowOff>257907</xdr:rowOff>
    </xdr:from>
    <xdr:to>
      <xdr:col>3</xdr:col>
      <xdr:colOff>29307</xdr:colOff>
      <xdr:row>21</xdr:row>
      <xdr:rowOff>109950</xdr:rowOff>
    </xdr:to>
    <xdr:sp macro="" textlink="">
      <xdr:nvSpPr>
        <xdr:cNvPr id="4" name="Eckige Klammer links 3"/>
        <xdr:cNvSpPr/>
      </xdr:nvSpPr>
      <xdr:spPr>
        <a:xfrm rot="10800000" flipH="1">
          <a:off x="2479502" y="3817536"/>
          <a:ext cx="135162" cy="788214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725212</xdr:colOff>
      <xdr:row>19</xdr:row>
      <xdr:rowOff>273270</xdr:rowOff>
    </xdr:from>
    <xdr:to>
      <xdr:col>5</xdr:col>
      <xdr:colOff>47296</xdr:colOff>
      <xdr:row>23</xdr:row>
      <xdr:rowOff>63064</xdr:rowOff>
    </xdr:to>
    <xdr:sp macro="" textlink="">
      <xdr:nvSpPr>
        <xdr:cNvPr id="2" name="Eckige Klammer links 1"/>
        <xdr:cNvSpPr/>
      </xdr:nvSpPr>
      <xdr:spPr>
        <a:xfrm>
          <a:off x="4116112" y="4404399"/>
          <a:ext cx="105855" cy="682422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740978</xdr:colOff>
      <xdr:row>19</xdr:row>
      <xdr:rowOff>278524</xdr:rowOff>
    </xdr:from>
    <xdr:to>
      <xdr:col>7</xdr:col>
      <xdr:colOff>68317</xdr:colOff>
      <xdr:row>23</xdr:row>
      <xdr:rowOff>78826</xdr:rowOff>
    </xdr:to>
    <xdr:sp macro="" textlink="">
      <xdr:nvSpPr>
        <xdr:cNvPr id="3" name="Eckige Klammer links 2"/>
        <xdr:cNvSpPr/>
      </xdr:nvSpPr>
      <xdr:spPr>
        <a:xfrm rot="10800000">
          <a:off x="5699421" y="4409653"/>
          <a:ext cx="181867" cy="692930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825061</xdr:colOff>
      <xdr:row>19</xdr:row>
      <xdr:rowOff>262759</xdr:rowOff>
    </xdr:from>
    <xdr:to>
      <xdr:col>3</xdr:col>
      <xdr:colOff>68317</xdr:colOff>
      <xdr:row>23</xdr:row>
      <xdr:rowOff>63061</xdr:rowOff>
    </xdr:to>
    <xdr:sp macro="" textlink="">
      <xdr:nvSpPr>
        <xdr:cNvPr id="4" name="Eckige Klammer links 3"/>
        <xdr:cNvSpPr/>
      </xdr:nvSpPr>
      <xdr:spPr>
        <a:xfrm rot="10800000">
          <a:off x="2512347" y="4393888"/>
          <a:ext cx="163099" cy="692930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744415</xdr:colOff>
      <xdr:row>17</xdr:row>
      <xdr:rowOff>249824</xdr:rowOff>
    </xdr:from>
    <xdr:to>
      <xdr:col>5</xdr:col>
      <xdr:colOff>64477</xdr:colOff>
      <xdr:row>21</xdr:row>
      <xdr:rowOff>82062</xdr:rowOff>
    </xdr:to>
    <xdr:sp macro="" textlink="">
      <xdr:nvSpPr>
        <xdr:cNvPr id="2" name="Eckige Klammer links 1"/>
        <xdr:cNvSpPr/>
      </xdr:nvSpPr>
      <xdr:spPr>
        <a:xfrm flipH="1">
          <a:off x="4113544" y="3809453"/>
          <a:ext cx="103833" cy="768409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6</xdr:col>
      <xdr:colOff>740978</xdr:colOff>
      <xdr:row>17</xdr:row>
      <xdr:rowOff>278524</xdr:rowOff>
    </xdr:from>
    <xdr:to>
      <xdr:col>7</xdr:col>
      <xdr:colOff>68317</xdr:colOff>
      <xdr:row>21</xdr:row>
      <xdr:rowOff>78826</xdr:rowOff>
    </xdr:to>
    <xdr:sp macro="" textlink="">
      <xdr:nvSpPr>
        <xdr:cNvPr id="3" name="Eckige Klammer links 2"/>
        <xdr:cNvSpPr/>
      </xdr:nvSpPr>
      <xdr:spPr>
        <a:xfrm rot="10800000">
          <a:off x="5677649" y="3838153"/>
          <a:ext cx="181868" cy="736473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2</xdr:col>
      <xdr:colOff>792216</xdr:colOff>
      <xdr:row>17</xdr:row>
      <xdr:rowOff>257907</xdr:rowOff>
    </xdr:from>
    <xdr:to>
      <xdr:col>3</xdr:col>
      <xdr:colOff>29307</xdr:colOff>
      <xdr:row>21</xdr:row>
      <xdr:rowOff>109950</xdr:rowOff>
    </xdr:to>
    <xdr:sp macro="" textlink="">
      <xdr:nvSpPr>
        <xdr:cNvPr id="4" name="Eckige Klammer links 3"/>
        <xdr:cNvSpPr/>
      </xdr:nvSpPr>
      <xdr:spPr>
        <a:xfrm rot="10800000" flipH="1">
          <a:off x="2479502" y="3817536"/>
          <a:ext cx="135162" cy="788214"/>
        </a:xfrm>
        <a:prstGeom prst="leftBracket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12" sqref="C12"/>
    </sheetView>
  </sheetViews>
  <sheetFormatPr baseColWidth="10" defaultRowHeight="14.6" x14ac:dyDescent="0.4"/>
  <cols>
    <col min="3" max="3" width="15.4609375" customWidth="1"/>
  </cols>
  <sheetData>
    <row r="1" spans="1:3" x14ac:dyDescent="0.4">
      <c r="A1" s="5" t="str">
        <f>Rabatt_Lösung!A31</f>
        <v>Marke</v>
      </c>
      <c r="B1" s="5" t="str">
        <f>Rabatt_Lösung!B31</f>
        <v>Preis</v>
      </c>
      <c r="C1" s="5" t="str">
        <f>Rabatt_Lösung!C31</f>
        <v>Rabatt
in Franken</v>
      </c>
    </row>
    <row r="2" spans="1:3" x14ac:dyDescent="0.4">
      <c r="A2" s="5" t="str">
        <f>Rabatt_Lösung!A32</f>
        <v>A</v>
      </c>
      <c r="B2" s="7">
        <f ca="1">Rabatt_Lösung!B32</f>
        <v>195</v>
      </c>
      <c r="C2" s="43"/>
    </row>
    <row r="3" spans="1:3" x14ac:dyDescent="0.4">
      <c r="A3" s="5" t="str">
        <f>Rabatt_Lösung!A33</f>
        <v>B</v>
      </c>
      <c r="B3" s="7">
        <f ca="1">Rabatt_Lösung!B33</f>
        <v>383</v>
      </c>
      <c r="C3" s="43"/>
    </row>
    <row r="4" spans="1:3" x14ac:dyDescent="0.4">
      <c r="A4" s="5" t="str">
        <f>Rabatt_Lösung!A34</f>
        <v>C</v>
      </c>
      <c r="B4" s="7">
        <f ca="1">Rabatt_Lösung!B34</f>
        <v>294</v>
      </c>
      <c r="C4" s="43"/>
    </row>
    <row r="5" spans="1:3" x14ac:dyDescent="0.4">
      <c r="A5" s="5" t="str">
        <f>Rabatt_Lösung!A35</f>
        <v>D</v>
      </c>
      <c r="B5" s="7">
        <f ca="1">Rabatt_Lösung!B35</f>
        <v>102</v>
      </c>
      <c r="C5" s="43"/>
    </row>
    <row r="6" spans="1:3" x14ac:dyDescent="0.4">
      <c r="A6" s="5" t="str">
        <f>Rabatt_Lösung!A36</f>
        <v>E</v>
      </c>
      <c r="B6" s="7">
        <f ca="1">Rabatt_Lösung!B36</f>
        <v>150</v>
      </c>
      <c r="C6" s="43"/>
    </row>
    <row r="7" spans="1:3" x14ac:dyDescent="0.4">
      <c r="A7" s="5" t="str">
        <f>Rabatt_Lösung!A37</f>
        <v>F</v>
      </c>
      <c r="B7" s="7">
        <f ca="1">Rabatt_Lösung!B37</f>
        <v>286</v>
      </c>
      <c r="C7" s="43"/>
    </row>
    <row r="8" spans="1:3" x14ac:dyDescent="0.4">
      <c r="A8" s="5" t="str">
        <f>Rabatt_Lösung!A38</f>
        <v>G</v>
      </c>
      <c r="B8" s="7">
        <f ca="1">Rabatt_Lösung!B38</f>
        <v>112</v>
      </c>
      <c r="C8" s="43"/>
    </row>
    <row r="9" spans="1:3" x14ac:dyDescent="0.4">
      <c r="A9" s="5" t="str">
        <f>Rabatt_Lösung!A39</f>
        <v>H</v>
      </c>
      <c r="B9" s="7">
        <f ca="1">Rabatt_Lösung!B39</f>
        <v>33</v>
      </c>
      <c r="C9" s="43"/>
    </row>
    <row r="10" spans="1:3" x14ac:dyDescent="0.4">
      <c r="A10" s="5" t="str">
        <f>Rabatt_Lösung!A40</f>
        <v>I</v>
      </c>
      <c r="B10" s="7">
        <f ca="1">Rabatt_Lösung!B40</f>
        <v>292</v>
      </c>
      <c r="C10" s="43"/>
    </row>
    <row r="11" spans="1:3" x14ac:dyDescent="0.4">
      <c r="A11" s="5" t="str">
        <f>Rabatt_Lösung!A41</f>
        <v>L</v>
      </c>
      <c r="B11" s="7">
        <f ca="1">Rabatt_Lösung!B41</f>
        <v>164</v>
      </c>
      <c r="C11" s="43"/>
    </row>
    <row r="12" spans="1:3" x14ac:dyDescent="0.4">
      <c r="A12" s="5" t="str">
        <f>Rabatt_Lösung!A42</f>
        <v>M</v>
      </c>
      <c r="B12" s="7">
        <f ca="1">Rabatt_Lösung!B42</f>
        <v>141</v>
      </c>
      <c r="C12" s="43"/>
    </row>
    <row r="13" spans="1:3" x14ac:dyDescent="0.4">
      <c r="A13" s="5" t="str">
        <f>Rabatt_Lösung!A43</f>
        <v>N</v>
      </c>
      <c r="B13" s="7">
        <f ca="1">Rabatt_Lösung!B43</f>
        <v>133</v>
      </c>
      <c r="C13" s="43"/>
    </row>
    <row r="14" spans="1:3" x14ac:dyDescent="0.4">
      <c r="A14" s="5" t="str">
        <f>Rabatt_Lösung!A44</f>
        <v>O</v>
      </c>
      <c r="B14" s="7">
        <f ca="1">Rabatt_Lösung!B44</f>
        <v>177</v>
      </c>
      <c r="C14" s="43"/>
    </row>
    <row r="15" spans="1:3" x14ac:dyDescent="0.4">
      <c r="A15" s="5" t="str">
        <f>Rabatt_Lösung!A45</f>
        <v>P</v>
      </c>
      <c r="B15" s="7">
        <f ca="1">Rabatt_Lösung!B45</f>
        <v>238</v>
      </c>
      <c r="C15" s="43"/>
    </row>
    <row r="16" spans="1:3" x14ac:dyDescent="0.4">
      <c r="A16" s="5" t="str">
        <f>Rabatt_Lösung!A46</f>
        <v>Q</v>
      </c>
      <c r="B16" s="7">
        <f ca="1">Rabatt_Lösung!B46</f>
        <v>408</v>
      </c>
      <c r="C16" s="43"/>
    </row>
    <row r="17" spans="1:3" x14ac:dyDescent="0.4">
      <c r="A17" s="5" t="str">
        <f>Rabatt_Lösung!A47</f>
        <v>R</v>
      </c>
      <c r="B17" s="7">
        <f ca="1">Rabatt_Lösung!B47</f>
        <v>286</v>
      </c>
      <c r="C17" s="43"/>
    </row>
    <row r="18" spans="1:3" x14ac:dyDescent="0.4">
      <c r="A18" s="5" t="str">
        <f>Rabatt_Lösung!A48</f>
        <v>S</v>
      </c>
      <c r="B18" s="7">
        <f ca="1">Rabatt_Lösung!B48</f>
        <v>292</v>
      </c>
      <c r="C18" s="43"/>
    </row>
    <row r="19" spans="1:3" x14ac:dyDescent="0.4">
      <c r="A19" s="5" t="str">
        <f>Rabatt_Lösung!A49</f>
        <v>T</v>
      </c>
      <c r="B19" s="7">
        <f ca="1">Rabatt_Lösung!B49</f>
        <v>422</v>
      </c>
      <c r="C19" s="43"/>
    </row>
    <row r="20" spans="1:3" x14ac:dyDescent="0.4">
      <c r="A20" s="5" t="str">
        <f>Rabatt_Lösung!A50</f>
        <v>U</v>
      </c>
      <c r="B20" s="7">
        <f ca="1">Rabatt_Lösung!B50</f>
        <v>95</v>
      </c>
      <c r="C20" s="43"/>
    </row>
    <row r="21" spans="1:3" x14ac:dyDescent="0.4">
      <c r="A21" s="5" t="str">
        <f>Rabatt_Lösung!A51</f>
        <v>V</v>
      </c>
      <c r="B21" s="7">
        <f ca="1">Rabatt_Lösung!B51</f>
        <v>11</v>
      </c>
      <c r="C21" s="43"/>
    </row>
  </sheetData>
  <sheetProtection algorithmName="SHA-512" hashValue="EC5oLLTl+j5COWebXy7Ug6VQN9Iu/2pbdYkLr+cTqJm+1WFXrymzkGHuYsScqfd/syOmtf+3kXQBc/vYQs5EqQ==" saltValue="FILlDP7z/DUSCdCFT4dyBA==" spinCount="100000" sheet="1" objects="1" scenarios="1" formatCells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6" workbookViewId="0">
      <selection activeCell="A21" sqref="A21:C22"/>
    </sheetView>
  </sheetViews>
  <sheetFormatPr baseColWidth="10" defaultRowHeight="14.6" x14ac:dyDescent="0.4"/>
  <cols>
    <col min="2" max="2" width="20.765625" bestFit="1" customWidth="1"/>
    <col min="3" max="3" width="15.4609375" customWidth="1"/>
  </cols>
  <sheetData>
    <row r="1" spans="1:3" x14ac:dyDescent="0.4">
      <c r="A1" s="5" t="str">
        <f>Bonus_Lösung!A33</f>
        <v>Name</v>
      </c>
      <c r="B1" s="5" t="str">
        <f>Bonus_Lösung!B33</f>
        <v>Umsatz 
in Mio Franken</v>
      </c>
      <c r="C1" s="5" t="str">
        <f>Bonus_Lösung!C33</f>
        <v>Bonus in %</v>
      </c>
    </row>
    <row r="2" spans="1:3" x14ac:dyDescent="0.4">
      <c r="A2" s="5" t="str">
        <f>Bonus_Lösung!A34</f>
        <v>Myrien</v>
      </c>
      <c r="B2" s="42">
        <f ca="1">Bonus_Lösung!B34</f>
        <v>35</v>
      </c>
      <c r="C2" s="44"/>
    </row>
    <row r="3" spans="1:3" x14ac:dyDescent="0.4">
      <c r="A3" s="5" t="str">
        <f>Bonus_Lösung!A35</f>
        <v>Andrea</v>
      </c>
      <c r="B3" s="42">
        <f ca="1">Bonus_Lösung!B35</f>
        <v>51</v>
      </c>
      <c r="C3" s="44"/>
    </row>
    <row r="4" spans="1:3" x14ac:dyDescent="0.4">
      <c r="A4" s="5" t="str">
        <f>Bonus_Lösung!A36</f>
        <v>David</v>
      </c>
      <c r="B4" s="42">
        <f ca="1">Bonus_Lösung!B36</f>
        <v>17</v>
      </c>
      <c r="C4" s="44"/>
    </row>
    <row r="5" spans="1:3" x14ac:dyDescent="0.4">
      <c r="A5" s="5" t="str">
        <f>Bonus_Lösung!A37</f>
        <v>Cécile</v>
      </c>
      <c r="B5" s="42">
        <f ca="1">Bonus_Lösung!B37</f>
        <v>51</v>
      </c>
      <c r="C5" s="44"/>
    </row>
    <row r="6" spans="1:3" x14ac:dyDescent="0.4">
      <c r="A6" s="5" t="str">
        <f>Bonus_Lösung!A38</f>
        <v>Lucia</v>
      </c>
      <c r="B6" s="42">
        <f ca="1">Bonus_Lösung!B38</f>
        <v>6</v>
      </c>
      <c r="C6" s="44"/>
    </row>
    <row r="7" spans="1:3" x14ac:dyDescent="0.4">
      <c r="A7" s="5" t="str">
        <f>Bonus_Lösung!A39</f>
        <v>Johanna</v>
      </c>
      <c r="B7" s="42">
        <f ca="1">Bonus_Lösung!B39</f>
        <v>38</v>
      </c>
      <c r="C7" s="44"/>
    </row>
    <row r="8" spans="1:3" x14ac:dyDescent="0.4">
      <c r="A8" s="5" t="str">
        <f>Bonus_Lösung!A40</f>
        <v>Niclas</v>
      </c>
      <c r="B8" s="42">
        <f ca="1">Bonus_Lösung!B40</f>
        <v>28</v>
      </c>
      <c r="C8" s="44"/>
    </row>
    <row r="9" spans="1:3" x14ac:dyDescent="0.4">
      <c r="A9" s="5" t="str">
        <f>Bonus_Lösung!A41</f>
        <v>Jacqueline</v>
      </c>
      <c r="B9" s="42">
        <f ca="1">Bonus_Lösung!B41</f>
        <v>48</v>
      </c>
      <c r="C9" s="44"/>
    </row>
    <row r="10" spans="1:3" x14ac:dyDescent="0.4">
      <c r="A10" s="5" t="str">
        <f>Bonus_Lösung!A42</f>
        <v>Donat</v>
      </c>
      <c r="B10" s="42">
        <f ca="1">Bonus_Lösung!B42</f>
        <v>14</v>
      </c>
      <c r="C10" s="44"/>
    </row>
    <row r="11" spans="1:3" x14ac:dyDescent="0.4">
      <c r="A11" s="5" t="str">
        <f>Bonus_Lösung!A43</f>
        <v>Veronika</v>
      </c>
      <c r="B11" s="42">
        <f ca="1">Bonus_Lösung!B43</f>
        <v>7</v>
      </c>
      <c r="C11" s="44"/>
    </row>
    <row r="12" spans="1:3" x14ac:dyDescent="0.4">
      <c r="A12" s="5" t="str">
        <f>Bonus_Lösung!A44</f>
        <v>Visar</v>
      </c>
      <c r="B12" s="42">
        <f ca="1">Bonus_Lösung!B44</f>
        <v>30</v>
      </c>
      <c r="C12" s="44"/>
    </row>
    <row r="13" spans="1:3" x14ac:dyDescent="0.4">
      <c r="A13" s="5" t="str">
        <f>Bonus_Lösung!A45</f>
        <v>Selmir</v>
      </c>
      <c r="B13" s="42">
        <f ca="1">Bonus_Lösung!B45</f>
        <v>53</v>
      </c>
      <c r="C13" s="44"/>
    </row>
    <row r="14" spans="1:3" x14ac:dyDescent="0.4">
      <c r="A14" s="5" t="str">
        <f>Bonus_Lösung!A46</f>
        <v>Lucie</v>
      </c>
      <c r="B14" s="42">
        <f ca="1">Bonus_Lösung!B46</f>
        <v>32</v>
      </c>
      <c r="C14" s="44"/>
    </row>
    <row r="15" spans="1:3" x14ac:dyDescent="0.4">
      <c r="A15" s="5" t="str">
        <f>Bonus_Lösung!A47</f>
        <v>Simone</v>
      </c>
      <c r="B15" s="42">
        <f ca="1">Bonus_Lösung!B47</f>
        <v>11</v>
      </c>
      <c r="C15" s="44"/>
    </row>
    <row r="16" spans="1:3" x14ac:dyDescent="0.4">
      <c r="A16" s="5" t="str">
        <f>Bonus_Lösung!A48</f>
        <v>Mirco</v>
      </c>
      <c r="B16" s="42">
        <f ca="1">Bonus_Lösung!B48</f>
        <v>30</v>
      </c>
      <c r="C16" s="44"/>
    </row>
    <row r="17" spans="1:3" x14ac:dyDescent="0.4">
      <c r="A17" s="5" t="str">
        <f>Bonus_Lösung!A49</f>
        <v>Ines</v>
      </c>
      <c r="B17" s="42">
        <f ca="1">Bonus_Lösung!B49</f>
        <v>42</v>
      </c>
      <c r="C17" s="44"/>
    </row>
    <row r="18" spans="1:3" x14ac:dyDescent="0.4">
      <c r="A18" s="5" t="str">
        <f>Bonus_Lösung!A50</f>
        <v>Lea</v>
      </c>
      <c r="B18" s="42">
        <f ca="1">Bonus_Lösung!B50</f>
        <v>20</v>
      </c>
      <c r="C18" s="44"/>
    </row>
    <row r="19" spans="1:3" x14ac:dyDescent="0.4">
      <c r="A19" s="5" t="str">
        <f>Bonus_Lösung!A51</f>
        <v>Philippe</v>
      </c>
      <c r="B19" s="42">
        <f ca="1">Bonus_Lösung!B51</f>
        <v>13</v>
      </c>
      <c r="C19" s="44"/>
    </row>
    <row r="20" spans="1:3" x14ac:dyDescent="0.4">
      <c r="A20" s="5" t="str">
        <f>Bonus_Lösung!A52</f>
        <v>Ladina</v>
      </c>
      <c r="B20" s="42">
        <f ca="1">Bonus_Lösung!B52</f>
        <v>38</v>
      </c>
      <c r="C20" s="44"/>
    </row>
    <row r="21" spans="1:3" x14ac:dyDescent="0.4">
      <c r="A21" s="5" t="str">
        <f>Bonus_Lösung!A53</f>
        <v>Jeannine</v>
      </c>
      <c r="B21" s="42">
        <f ca="1">Bonus_Lösung!B53</f>
        <v>22</v>
      </c>
      <c r="C21" s="44"/>
    </row>
    <row r="22" spans="1:3" x14ac:dyDescent="0.4">
      <c r="A22" s="5" t="str">
        <f>Bonus_Lösung!A54</f>
        <v>Lucia</v>
      </c>
      <c r="B22" s="42">
        <f ca="1">Bonus_Lösung!B54</f>
        <v>12</v>
      </c>
      <c r="C22" s="44"/>
    </row>
  </sheetData>
  <sheetProtection algorithmName="SHA-512" hashValue="22OG+69VeP5o/atQV5slSYIHK44S6cVweEfJRryymyx+W34yPq1vZUYSM/O0BkVYJZ0aU+xZ8An+nkYcF/iI0w==" saltValue="4UXDRK52qkfRu8FdAxFtag==" spinCount="100000" sheet="1" objects="1" scenarios="1"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" sqref="B2"/>
    </sheetView>
  </sheetViews>
  <sheetFormatPr baseColWidth="10" defaultRowHeight="14.6" x14ac:dyDescent="0.4"/>
  <cols>
    <col min="1" max="1" width="6.07421875" bestFit="1" customWidth="1"/>
    <col min="3" max="3" width="15.765625" bestFit="1" customWidth="1"/>
  </cols>
  <sheetData>
    <row r="1" spans="1:3" x14ac:dyDescent="0.4">
      <c r="A1" s="5" t="str">
        <f>MwSt_Lösung!A31</f>
        <v>Marke</v>
      </c>
      <c r="B1" s="5" t="str">
        <f>MwSt_Lösung!B31</f>
        <v>Preis</v>
      </c>
      <c r="C1" s="5" t="str">
        <f>MwSt_Lösung!C31</f>
        <v>MwSt. 
in Franken</v>
      </c>
    </row>
    <row r="2" spans="1:3" x14ac:dyDescent="0.4">
      <c r="A2" s="5" t="str">
        <f>MwSt_Lösung!A32</f>
        <v>A</v>
      </c>
      <c r="B2" s="7">
        <f ca="1">MwSt_Lösung!B32</f>
        <v>69</v>
      </c>
      <c r="C2" s="43"/>
    </row>
    <row r="3" spans="1:3" x14ac:dyDescent="0.4">
      <c r="A3" s="5" t="str">
        <f>MwSt_Lösung!A33</f>
        <v>B</v>
      </c>
      <c r="B3" s="7">
        <f ca="1">MwSt_Lösung!B33</f>
        <v>358</v>
      </c>
      <c r="C3" s="43"/>
    </row>
    <row r="4" spans="1:3" x14ac:dyDescent="0.4">
      <c r="A4" s="5" t="str">
        <f>MwSt_Lösung!A34</f>
        <v>C</v>
      </c>
      <c r="B4" s="7">
        <f ca="1">MwSt_Lösung!B34</f>
        <v>103</v>
      </c>
      <c r="C4" s="43"/>
    </row>
    <row r="5" spans="1:3" x14ac:dyDescent="0.4">
      <c r="A5" s="5" t="str">
        <f>MwSt_Lösung!A35</f>
        <v>D</v>
      </c>
      <c r="B5" s="7">
        <f ca="1">MwSt_Lösung!B35</f>
        <v>181</v>
      </c>
      <c r="C5" s="43"/>
    </row>
    <row r="6" spans="1:3" x14ac:dyDescent="0.4">
      <c r="A6" s="5" t="str">
        <f>MwSt_Lösung!A36</f>
        <v>E</v>
      </c>
      <c r="B6" s="7">
        <f ca="1">MwSt_Lösung!B36</f>
        <v>368</v>
      </c>
      <c r="C6" s="43"/>
    </row>
    <row r="7" spans="1:3" x14ac:dyDescent="0.4">
      <c r="A7" s="5" t="str">
        <f>MwSt_Lösung!A37</f>
        <v>F</v>
      </c>
      <c r="B7" s="7">
        <f ca="1">MwSt_Lösung!B37</f>
        <v>212</v>
      </c>
      <c r="C7" s="43"/>
    </row>
    <row r="8" spans="1:3" x14ac:dyDescent="0.4">
      <c r="A8" s="5" t="str">
        <f>MwSt_Lösung!A38</f>
        <v>G</v>
      </c>
      <c r="B8" s="7">
        <f ca="1">MwSt_Lösung!B38</f>
        <v>251</v>
      </c>
      <c r="C8" s="43"/>
    </row>
    <row r="9" spans="1:3" x14ac:dyDescent="0.4">
      <c r="A9" s="5" t="str">
        <f>MwSt_Lösung!A39</f>
        <v>H</v>
      </c>
      <c r="B9" s="7">
        <f ca="1">MwSt_Lösung!B39</f>
        <v>341</v>
      </c>
      <c r="C9" s="43"/>
    </row>
    <row r="10" spans="1:3" x14ac:dyDescent="0.4">
      <c r="A10" s="5" t="str">
        <f>MwSt_Lösung!A40</f>
        <v>I</v>
      </c>
      <c r="B10" s="7">
        <f ca="1">MwSt_Lösung!B40</f>
        <v>70</v>
      </c>
      <c r="C10" s="43"/>
    </row>
    <row r="11" spans="1:3" x14ac:dyDescent="0.4">
      <c r="A11" s="5" t="str">
        <f>MwSt_Lösung!A41</f>
        <v>L</v>
      </c>
      <c r="B11" s="7">
        <f ca="1">MwSt_Lösung!B41</f>
        <v>346</v>
      </c>
      <c r="C11" s="43"/>
    </row>
    <row r="12" spans="1:3" x14ac:dyDescent="0.4">
      <c r="A12" s="5" t="str">
        <f>MwSt_Lösung!A42</f>
        <v>M</v>
      </c>
      <c r="B12" s="7">
        <f ca="1">MwSt_Lösung!B42</f>
        <v>78</v>
      </c>
      <c r="C12" s="43"/>
    </row>
    <row r="13" spans="1:3" x14ac:dyDescent="0.4">
      <c r="A13" s="5" t="str">
        <f>MwSt_Lösung!A43</f>
        <v>N</v>
      </c>
      <c r="B13" s="7">
        <f ca="1">MwSt_Lösung!B43</f>
        <v>346</v>
      </c>
      <c r="C13" s="43"/>
    </row>
    <row r="14" spans="1:3" x14ac:dyDescent="0.4">
      <c r="A14" s="5" t="str">
        <f>MwSt_Lösung!A44</f>
        <v>O</v>
      </c>
      <c r="B14" s="7">
        <f ca="1">MwSt_Lösung!B44</f>
        <v>24</v>
      </c>
      <c r="C14" s="43"/>
    </row>
    <row r="15" spans="1:3" x14ac:dyDescent="0.4">
      <c r="A15" s="5" t="str">
        <f>MwSt_Lösung!A45</f>
        <v>P</v>
      </c>
      <c r="B15" s="7">
        <f ca="1">MwSt_Lösung!B45</f>
        <v>191</v>
      </c>
      <c r="C15" s="43"/>
    </row>
    <row r="16" spans="1:3" x14ac:dyDescent="0.4">
      <c r="A16" s="5" t="str">
        <f>MwSt_Lösung!A46</f>
        <v>Q</v>
      </c>
      <c r="B16" s="7">
        <f ca="1">MwSt_Lösung!B46</f>
        <v>380</v>
      </c>
      <c r="C16" s="43"/>
    </row>
    <row r="17" spans="1:3" x14ac:dyDescent="0.4">
      <c r="A17" s="5" t="str">
        <f>MwSt_Lösung!A47</f>
        <v>R</v>
      </c>
      <c r="B17" s="7">
        <f ca="1">MwSt_Lösung!B47</f>
        <v>89</v>
      </c>
      <c r="C17" s="43"/>
    </row>
    <row r="18" spans="1:3" x14ac:dyDescent="0.4">
      <c r="A18" s="5" t="str">
        <f>MwSt_Lösung!A48</f>
        <v>S</v>
      </c>
      <c r="B18" s="7">
        <f ca="1">MwSt_Lösung!B48</f>
        <v>322</v>
      </c>
      <c r="C18" s="43"/>
    </row>
    <row r="19" spans="1:3" x14ac:dyDescent="0.4">
      <c r="A19" s="5" t="str">
        <f>MwSt_Lösung!A49</f>
        <v>T</v>
      </c>
      <c r="B19" s="7">
        <f ca="1">MwSt_Lösung!B49</f>
        <v>395</v>
      </c>
      <c r="C19" s="43"/>
    </row>
    <row r="20" spans="1:3" x14ac:dyDescent="0.4">
      <c r="A20" s="5" t="str">
        <f>MwSt_Lösung!A50</f>
        <v>U</v>
      </c>
      <c r="B20" s="7">
        <f ca="1">MwSt_Lösung!B50</f>
        <v>195</v>
      </c>
      <c r="C20" s="43"/>
    </row>
    <row r="21" spans="1:3" x14ac:dyDescent="0.4">
      <c r="A21" s="5" t="str">
        <f>MwSt_Lösung!A51</f>
        <v>V</v>
      </c>
      <c r="B21" s="7">
        <f ca="1">MwSt_Lösung!B51</f>
        <v>10</v>
      </c>
      <c r="C21" s="43"/>
    </row>
  </sheetData>
  <sheetProtection algorithmName="SHA-512" hashValue="0VOMOFJ96GEQOPST58pY7Q8P8Cd2n84vQnL8aD9ieeUxtHN4s52c3a7f1ZzNG2/NglH4QI5uf+t5IkvYTWmyFA==" saltValue="U2G6HwX70/+gLwN9vvhrKQ==" spinCount="100000" sheet="1" objects="1" scenarios="1" formatCells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3" zoomScaleNormal="100" workbookViewId="0">
      <selection activeCell="D31" sqref="D31"/>
    </sheetView>
  </sheetViews>
  <sheetFormatPr baseColWidth="10" defaultRowHeight="14.6" x14ac:dyDescent="0.4"/>
  <cols>
    <col min="2" max="2" width="12.765625" customWidth="1"/>
    <col min="3" max="3" width="12.69140625" customWidth="1"/>
    <col min="7" max="7" width="14.921875" customWidth="1"/>
    <col min="13" max="13" width="11.53515625" customWidth="1"/>
  </cols>
  <sheetData>
    <row r="1" spans="1:7" ht="23.15" x14ac:dyDescent="0.6">
      <c r="A1" s="1" t="s">
        <v>0</v>
      </c>
    </row>
    <row r="2" spans="1:7" ht="17.149999999999999" thickBot="1" x14ac:dyDescent="0.5">
      <c r="A2" s="2" t="s">
        <v>80</v>
      </c>
    </row>
    <row r="3" spans="1:7" ht="15" thickTop="1" x14ac:dyDescent="0.4">
      <c r="A3" s="3" t="str">
        <f ca="1">D23&amp;D24&amp;D25&amp;D26&amp;D27&amp;D28&amp;D29</f>
        <v>Wenn der Preis kleiner als 122 Franken und grösser oder gleich 93 Franken ist, dann geben Sie 8% MwSt.</v>
      </c>
    </row>
    <row r="4" spans="1:7" x14ac:dyDescent="0.4">
      <c r="A4" s="3" t="str">
        <f ca="1">H22&amp;H23&amp;H24&amp;H25&amp;H26</f>
        <v>Geben Sie 23% MwSt., wenn der Preis grösser oder gleich 296 Franken ist</v>
      </c>
    </row>
    <row r="5" spans="1:7" x14ac:dyDescent="0.4">
      <c r="A5" s="3" t="str">
        <f ca="1">B23&amp;B24&amp;B25&amp;B26&amp;B27</f>
        <v>Ist der Preis kleiner als 93 Franken, dann geben Sie 1% MwSt.</v>
      </c>
    </row>
    <row r="6" spans="1:7" x14ac:dyDescent="0.4">
      <c r="A6" s="3" t="str">
        <f ca="1">F23&amp;F24&amp;F25&amp;F26&amp;F27&amp;F28&amp;F29</f>
        <v>Ist der Preis grösser oder gleich 122 Franken und kleiner als  296 Franken, dann geben Sie 13% MwSt.</v>
      </c>
    </row>
    <row r="8" spans="1:7" ht="17.149999999999999" thickBot="1" x14ac:dyDescent="0.5">
      <c r="A8" s="2" t="s">
        <v>2</v>
      </c>
    </row>
    <row r="9" spans="1:7" ht="15" thickTop="1" x14ac:dyDescent="0.4">
      <c r="A9" s="3" t="str">
        <f ca="1">"Wenn der Preis kleiner als  "&amp;C18&amp;" Franken ist, dann wird die Zelle mit dem Preis gelb"</f>
        <v>Wenn der Preis kleiner als  93 Franken ist, dann wird die Zelle mit dem Preis gelb</v>
      </c>
    </row>
    <row r="10" spans="1:7" x14ac:dyDescent="0.4">
      <c r="A10" s="4" t="str">
        <f ca="1">"Wenn der Preis grösser als "&amp;G18&amp;" Franken ist, dann wird die Schrift der Tabellenzeile rot und fett."</f>
        <v>Wenn der Preis grösser als 296 Franken ist, dann wird die Schrift der Tabellenzeile rot und fett.</v>
      </c>
    </row>
    <row r="11" spans="1:7" ht="13.85" customHeight="1" x14ac:dyDescent="0.4">
      <c r="A11" t="s">
        <v>3</v>
      </c>
    </row>
    <row r="12" spans="1:7" ht="29.15" x14ac:dyDescent="0.4">
      <c r="A12" s="5" t="s">
        <v>4</v>
      </c>
      <c r="B12" s="6" t="s">
        <v>5</v>
      </c>
      <c r="C12" s="6" t="s">
        <v>87</v>
      </c>
    </row>
    <row r="13" spans="1:7" x14ac:dyDescent="0.4">
      <c r="A13" s="5" t="s">
        <v>7</v>
      </c>
      <c r="B13" s="7">
        <f ca="1">G18+10</f>
        <v>306</v>
      </c>
      <c r="C13" s="7">
        <f ca="1">IF(B32&lt;=$C$18,$B$19*B32,IF(B32&lt;$E$18,$D$19*B32,IF(B32&lt;=$G$18,$F$19*B32,$H$19*B32)))</f>
        <v>0.69000000000000006</v>
      </c>
    </row>
    <row r="14" spans="1:7" x14ac:dyDescent="0.4">
      <c r="A14" s="5" t="s">
        <v>8</v>
      </c>
      <c r="B14" s="7">
        <f ca="1">C18-10</f>
        <v>83</v>
      </c>
      <c r="C14" s="7">
        <f ca="1">IF(B33&lt;=$C$18,$B$19*B33,IF(B33&lt;$E$18,$D$19*B33,IF(B33&lt;=$G$18,$F$19*B33,$H$19*B33)))</f>
        <v>82.34</v>
      </c>
    </row>
    <row r="15" spans="1:7" x14ac:dyDescent="0.4">
      <c r="A15" s="5" t="s">
        <v>9</v>
      </c>
      <c r="B15" s="7">
        <f ca="1">E18</f>
        <v>122</v>
      </c>
      <c r="C15" s="7">
        <f ca="1">IF(B34&lt;=$C$18,$B$19*B34,IF(B34&lt;$E$18,$D$19*B34,IF(B34&lt;=$G$18,$F$19*B34,$H$19*B34)))</f>
        <v>8.24</v>
      </c>
    </row>
    <row r="16" spans="1:7" x14ac:dyDescent="0.4">
      <c r="A16" s="4"/>
      <c r="G16" t="s">
        <v>10</v>
      </c>
    </row>
    <row r="17" spans="1:9" ht="19.75" thickBot="1" x14ac:dyDescent="0.55000000000000004">
      <c r="A17" s="8" t="s">
        <v>11</v>
      </c>
    </row>
    <row r="18" spans="1:9" ht="25.85" customHeight="1" thickTop="1" x14ac:dyDescent="0.4">
      <c r="A18" t="s">
        <v>12</v>
      </c>
      <c r="C18" s="9">
        <f ca="1">RANDBETWEEN(10,200)</f>
        <v>93</v>
      </c>
      <c r="D18" s="9"/>
      <c r="E18" s="9">
        <f ca="1">C18+RANDBETWEEN(10,200)</f>
        <v>122</v>
      </c>
      <c r="F18" s="9"/>
      <c r="G18" s="9">
        <f ca="1">E18+RANDBETWEEN(10,200)</f>
        <v>296</v>
      </c>
      <c r="H18" s="9"/>
    </row>
    <row r="19" spans="1:9" x14ac:dyDescent="0.4">
      <c r="A19" t="s">
        <v>13</v>
      </c>
      <c r="B19" s="10">
        <f ca="1">RANDBETWEEN(1,20)%</f>
        <v>0.01</v>
      </c>
      <c r="C19" s="11"/>
      <c r="D19" s="11">
        <f ca="1">B19+RANDBETWEEN(1,10)%</f>
        <v>0.08</v>
      </c>
      <c r="E19" s="11"/>
      <c r="F19" s="11">
        <f ca="1">D19+RANDBETWEEN(1,10)%</f>
        <v>0.13</v>
      </c>
      <c r="G19" s="11"/>
      <c r="H19" s="11">
        <f ca="1">F19+RANDBETWEEN(1,10)%</f>
        <v>0.23</v>
      </c>
      <c r="I19" s="12"/>
    </row>
    <row r="20" spans="1:9" ht="15" thickBot="1" x14ac:dyDescent="0.45">
      <c r="A20" t="s">
        <v>14</v>
      </c>
      <c r="B20" s="13">
        <f ca="1">IF(B19=0,"keinen",B19*100)</f>
        <v>1</v>
      </c>
      <c r="C20" s="14"/>
      <c r="D20" s="14">
        <f ca="1">D19*100</f>
        <v>8</v>
      </c>
      <c r="E20" s="14"/>
      <c r="F20" s="14">
        <f ca="1">F19*100</f>
        <v>13</v>
      </c>
      <c r="G20" s="14"/>
      <c r="H20" s="15">
        <f ca="1">H19*100</f>
        <v>23</v>
      </c>
      <c r="I20" s="16"/>
    </row>
    <row r="21" spans="1:9" ht="18.649999999999999" customHeight="1" thickTop="1" x14ac:dyDescent="0.4">
      <c r="B21" s="17"/>
      <c r="C21" s="18"/>
      <c r="D21" s="19"/>
      <c r="E21" s="20"/>
      <c r="F21" s="19"/>
      <c r="G21" s="20"/>
      <c r="H21" s="21"/>
      <c r="I21" s="22"/>
    </row>
    <row r="22" spans="1:9" ht="25.2" customHeight="1" x14ac:dyDescent="0.4">
      <c r="H22" t="s">
        <v>15</v>
      </c>
    </row>
    <row r="23" spans="1:9" x14ac:dyDescent="0.4">
      <c r="B23" s="23" t="s">
        <v>81</v>
      </c>
      <c r="C23" s="23"/>
      <c r="D23" s="23" t="s">
        <v>82</v>
      </c>
      <c r="E23" s="23"/>
      <c r="F23" s="23" t="s">
        <v>83</v>
      </c>
      <c r="G23" s="23"/>
      <c r="H23" s="23">
        <f ca="1">H20</f>
        <v>23</v>
      </c>
      <c r="I23" s="23"/>
    </row>
    <row r="24" spans="1:9" x14ac:dyDescent="0.4">
      <c r="B24" s="24">
        <f ca="1">C18</f>
        <v>93</v>
      </c>
      <c r="C24" s="23"/>
      <c r="D24" s="23">
        <f ca="1">E18</f>
        <v>122</v>
      </c>
      <c r="E24" s="23"/>
      <c r="F24" s="23">
        <f ca="1">E18</f>
        <v>122</v>
      </c>
      <c r="G24" s="23"/>
      <c r="H24" s="23" t="s">
        <v>84</v>
      </c>
      <c r="I24" s="23"/>
    </row>
    <row r="25" spans="1:9" x14ac:dyDescent="0.4">
      <c r="B25" s="23" t="s">
        <v>20</v>
      </c>
      <c r="C25" s="23"/>
      <c r="D25" s="23" t="s">
        <v>21</v>
      </c>
      <c r="E25" s="23"/>
      <c r="F25" s="23" t="s">
        <v>85</v>
      </c>
      <c r="G25" s="23"/>
      <c r="H25" s="23">
        <f ca="1">G18</f>
        <v>296</v>
      </c>
      <c r="I25" s="23"/>
    </row>
    <row r="26" spans="1:9" x14ac:dyDescent="0.4">
      <c r="B26" s="23">
        <f ca="1">B20</f>
        <v>1</v>
      </c>
      <c r="C26" s="23"/>
      <c r="D26" s="23">
        <f ca="1">C18</f>
        <v>93</v>
      </c>
      <c r="E26" s="23"/>
      <c r="F26" s="23">
        <f ca="1">G18</f>
        <v>296</v>
      </c>
      <c r="G26" s="23"/>
      <c r="H26" s="23" t="s">
        <v>23</v>
      </c>
      <c r="I26" s="23"/>
    </row>
    <row r="27" spans="1:9" x14ac:dyDescent="0.4">
      <c r="B27" s="23" t="s">
        <v>86</v>
      </c>
      <c r="C27" s="23"/>
      <c r="D27" s="23" t="s">
        <v>25</v>
      </c>
      <c r="E27" s="23"/>
      <c r="F27" s="23" t="s">
        <v>20</v>
      </c>
      <c r="G27" s="23"/>
      <c r="H27" s="23"/>
      <c r="I27" s="23"/>
    </row>
    <row r="28" spans="1:9" x14ac:dyDescent="0.4">
      <c r="B28" s="23"/>
      <c r="C28" s="23"/>
      <c r="D28" s="23">
        <f ca="1">D20</f>
        <v>8</v>
      </c>
      <c r="E28" s="23"/>
      <c r="F28" s="23">
        <f ca="1">F20</f>
        <v>13</v>
      </c>
      <c r="G28" s="23"/>
      <c r="H28" s="23"/>
      <c r="I28" s="23"/>
    </row>
    <row r="29" spans="1:9" x14ac:dyDescent="0.4">
      <c r="B29" s="23"/>
      <c r="C29" s="23"/>
      <c r="D29" s="23" t="s">
        <v>86</v>
      </c>
      <c r="E29" s="23"/>
      <c r="F29" s="23" t="s">
        <v>86</v>
      </c>
      <c r="G29" s="23"/>
      <c r="H29" s="23"/>
      <c r="I29" s="23"/>
    </row>
    <row r="31" spans="1:9" ht="29.15" x14ac:dyDescent="0.4">
      <c r="A31" s="25" t="s">
        <v>4</v>
      </c>
      <c r="B31" s="26" t="s">
        <v>5</v>
      </c>
      <c r="C31" s="26" t="s">
        <v>87</v>
      </c>
      <c r="D31" t="str">
        <f ca="1">IF(SUM(D32:D52)=21,"RICHTIG","FALSCH")</f>
        <v>FALSCH</v>
      </c>
    </row>
    <row r="32" spans="1:9" x14ac:dyDescent="0.4">
      <c r="A32" s="25" t="s">
        <v>7</v>
      </c>
      <c r="B32" s="27">
        <f t="shared" ref="B32:B52" ca="1" si="0">RANDBETWEEN(10,($G$18+100))</f>
        <v>69</v>
      </c>
      <c r="C32" s="45">
        <f>MwSt_Ausgangslage!C2</f>
        <v>0</v>
      </c>
      <c r="D32" s="29">
        <f ca="1">IF(C32="","",IF(C32=IF(B32&lt;$C$18,$B$19*B32,IF(B32&lt;$E$18,$D$19*B32,IF(B32&lt;$G$18,$F$19*B32,$H$19*B32))),1,0))</f>
        <v>0</v>
      </c>
    </row>
    <row r="33" spans="1:4" x14ac:dyDescent="0.4">
      <c r="A33" s="25" t="s">
        <v>8</v>
      </c>
      <c r="B33" s="27">
        <f t="shared" ca="1" si="0"/>
        <v>358</v>
      </c>
      <c r="C33" s="45">
        <f>MwSt_Ausgangslage!C3</f>
        <v>0</v>
      </c>
      <c r="D33" s="29">
        <f t="shared" ref="D33:D52" ca="1" si="1">IF(C33="","",IF(C33=IF(B33&lt;$C$18,$B$19*B33,IF(B33&lt;$E$18,$D$19*B33,IF(B33&lt;$G$18,$F$19*B33,$H$19*B33))),1,0))</f>
        <v>0</v>
      </c>
    </row>
    <row r="34" spans="1:4" x14ac:dyDescent="0.4">
      <c r="A34" s="25" t="s">
        <v>9</v>
      </c>
      <c r="B34" s="27">
        <f t="shared" ca="1" si="0"/>
        <v>103</v>
      </c>
      <c r="C34" s="45">
        <f>MwSt_Ausgangslage!C4</f>
        <v>0</v>
      </c>
      <c r="D34" s="29">
        <f t="shared" ca="1" si="1"/>
        <v>0</v>
      </c>
    </row>
    <row r="35" spans="1:4" x14ac:dyDescent="0.4">
      <c r="A35" s="25" t="s">
        <v>26</v>
      </c>
      <c r="B35" s="27">
        <f t="shared" ca="1" si="0"/>
        <v>181</v>
      </c>
      <c r="C35" s="45">
        <f>MwSt_Ausgangslage!C5</f>
        <v>0</v>
      </c>
      <c r="D35" s="29">
        <f t="shared" ca="1" si="1"/>
        <v>0</v>
      </c>
    </row>
    <row r="36" spans="1:4" x14ac:dyDescent="0.4">
      <c r="A36" s="25" t="s">
        <v>27</v>
      </c>
      <c r="B36" s="27">
        <f t="shared" ca="1" si="0"/>
        <v>368</v>
      </c>
      <c r="C36" s="45">
        <f>MwSt_Ausgangslage!C6</f>
        <v>0</v>
      </c>
      <c r="D36" s="29">
        <f t="shared" ca="1" si="1"/>
        <v>0</v>
      </c>
    </row>
    <row r="37" spans="1:4" x14ac:dyDescent="0.4">
      <c r="A37" s="25" t="s">
        <v>28</v>
      </c>
      <c r="B37" s="27">
        <f t="shared" ca="1" si="0"/>
        <v>212</v>
      </c>
      <c r="C37" s="45">
        <f>MwSt_Ausgangslage!C7</f>
        <v>0</v>
      </c>
      <c r="D37" s="29">
        <f t="shared" ca="1" si="1"/>
        <v>0</v>
      </c>
    </row>
    <row r="38" spans="1:4" x14ac:dyDescent="0.4">
      <c r="A38" s="25" t="s">
        <v>29</v>
      </c>
      <c r="B38" s="27">
        <f t="shared" ca="1" si="0"/>
        <v>251</v>
      </c>
      <c r="C38" s="45">
        <f>MwSt_Ausgangslage!C8</f>
        <v>0</v>
      </c>
      <c r="D38" s="29">
        <f t="shared" ca="1" si="1"/>
        <v>0</v>
      </c>
    </row>
    <row r="39" spans="1:4" x14ac:dyDescent="0.4">
      <c r="A39" s="25" t="s">
        <v>30</v>
      </c>
      <c r="B39" s="27">
        <f t="shared" ca="1" si="0"/>
        <v>341</v>
      </c>
      <c r="C39" s="45">
        <f>MwSt_Ausgangslage!C9</f>
        <v>0</v>
      </c>
      <c r="D39" s="29">
        <f t="shared" ca="1" si="1"/>
        <v>0</v>
      </c>
    </row>
    <row r="40" spans="1:4" x14ac:dyDescent="0.4">
      <c r="A40" s="25" t="s">
        <v>31</v>
      </c>
      <c r="B40" s="27">
        <f t="shared" ca="1" si="0"/>
        <v>70</v>
      </c>
      <c r="C40" s="45">
        <f>MwSt_Ausgangslage!C10</f>
        <v>0</v>
      </c>
      <c r="D40" s="29">
        <f t="shared" ca="1" si="1"/>
        <v>0</v>
      </c>
    </row>
    <row r="41" spans="1:4" x14ac:dyDescent="0.4">
      <c r="A41" s="25" t="s">
        <v>32</v>
      </c>
      <c r="B41" s="27">
        <f t="shared" ca="1" si="0"/>
        <v>346</v>
      </c>
      <c r="C41" s="45">
        <f>MwSt_Ausgangslage!C11</f>
        <v>0</v>
      </c>
      <c r="D41" s="29">
        <f t="shared" ca="1" si="1"/>
        <v>0</v>
      </c>
    </row>
    <row r="42" spans="1:4" x14ac:dyDescent="0.4">
      <c r="A42" s="25" t="s">
        <v>33</v>
      </c>
      <c r="B42" s="27">
        <f t="shared" ca="1" si="0"/>
        <v>78</v>
      </c>
      <c r="C42" s="45">
        <f>MwSt_Ausgangslage!C12</f>
        <v>0</v>
      </c>
      <c r="D42" s="29">
        <f t="shared" ca="1" si="1"/>
        <v>0</v>
      </c>
    </row>
    <row r="43" spans="1:4" x14ac:dyDescent="0.4">
      <c r="A43" s="25" t="s">
        <v>34</v>
      </c>
      <c r="B43" s="27">
        <f t="shared" ca="1" si="0"/>
        <v>346</v>
      </c>
      <c r="C43" s="45">
        <f>MwSt_Ausgangslage!C13</f>
        <v>0</v>
      </c>
      <c r="D43" s="29">
        <f t="shared" ca="1" si="1"/>
        <v>0</v>
      </c>
    </row>
    <row r="44" spans="1:4" x14ac:dyDescent="0.4">
      <c r="A44" s="25" t="s">
        <v>35</v>
      </c>
      <c r="B44" s="27">
        <f t="shared" ca="1" si="0"/>
        <v>24</v>
      </c>
      <c r="C44" s="45">
        <f>MwSt_Ausgangslage!C14</f>
        <v>0</v>
      </c>
      <c r="D44" s="29">
        <f t="shared" ca="1" si="1"/>
        <v>0</v>
      </c>
    </row>
    <row r="45" spans="1:4" x14ac:dyDescent="0.4">
      <c r="A45" s="25" t="s">
        <v>36</v>
      </c>
      <c r="B45" s="27">
        <f t="shared" ca="1" si="0"/>
        <v>191</v>
      </c>
      <c r="C45" s="45">
        <f>MwSt_Ausgangslage!C15</f>
        <v>0</v>
      </c>
      <c r="D45" s="29">
        <f t="shared" ca="1" si="1"/>
        <v>0</v>
      </c>
    </row>
    <row r="46" spans="1:4" x14ac:dyDescent="0.4">
      <c r="A46" s="25" t="s">
        <v>37</v>
      </c>
      <c r="B46" s="27">
        <f t="shared" ca="1" si="0"/>
        <v>380</v>
      </c>
      <c r="C46" s="45">
        <f>MwSt_Ausgangslage!C16</f>
        <v>0</v>
      </c>
      <c r="D46" s="29">
        <f t="shared" ca="1" si="1"/>
        <v>0</v>
      </c>
    </row>
    <row r="47" spans="1:4" x14ac:dyDescent="0.4">
      <c r="A47" s="25" t="s">
        <v>38</v>
      </c>
      <c r="B47" s="27">
        <f t="shared" ca="1" si="0"/>
        <v>89</v>
      </c>
      <c r="C47" s="45">
        <f>MwSt_Ausgangslage!C17</f>
        <v>0</v>
      </c>
      <c r="D47" s="29">
        <f t="shared" ca="1" si="1"/>
        <v>0</v>
      </c>
    </row>
    <row r="48" spans="1:4" x14ac:dyDescent="0.4">
      <c r="A48" s="25" t="s">
        <v>39</v>
      </c>
      <c r="B48" s="27">
        <f t="shared" ca="1" si="0"/>
        <v>322</v>
      </c>
      <c r="C48" s="45">
        <f>MwSt_Ausgangslage!C18</f>
        <v>0</v>
      </c>
      <c r="D48" s="29">
        <f t="shared" ca="1" si="1"/>
        <v>0</v>
      </c>
    </row>
    <row r="49" spans="1:4" x14ac:dyDescent="0.4">
      <c r="A49" s="25" t="s">
        <v>40</v>
      </c>
      <c r="B49" s="27">
        <f t="shared" ca="1" si="0"/>
        <v>395</v>
      </c>
      <c r="C49" s="45">
        <f>MwSt_Ausgangslage!C19</f>
        <v>0</v>
      </c>
      <c r="D49" s="29">
        <f t="shared" ca="1" si="1"/>
        <v>0</v>
      </c>
    </row>
    <row r="50" spans="1:4" x14ac:dyDescent="0.4">
      <c r="A50" s="25" t="s">
        <v>41</v>
      </c>
      <c r="B50" s="27">
        <f t="shared" ca="1" si="0"/>
        <v>195</v>
      </c>
      <c r="C50" s="45">
        <f>MwSt_Ausgangslage!C20</f>
        <v>0</v>
      </c>
      <c r="D50" s="29">
        <f t="shared" ca="1" si="1"/>
        <v>0</v>
      </c>
    </row>
    <row r="51" spans="1:4" x14ac:dyDescent="0.4">
      <c r="A51" s="25" t="s">
        <v>42</v>
      </c>
      <c r="B51" s="27">
        <f t="shared" ca="1" si="0"/>
        <v>10</v>
      </c>
      <c r="C51" s="45">
        <f>MwSt_Ausgangslage!C21</f>
        <v>0</v>
      </c>
      <c r="D51" s="29">
        <f t="shared" ca="1" si="1"/>
        <v>0</v>
      </c>
    </row>
    <row r="52" spans="1:4" x14ac:dyDescent="0.4">
      <c r="A52" s="30" t="s">
        <v>43</v>
      </c>
      <c r="B52" s="27">
        <f t="shared" ca="1" si="0"/>
        <v>81</v>
      </c>
      <c r="C52" s="45">
        <f>MwSt_Ausgangslage!C22</f>
        <v>0</v>
      </c>
      <c r="D52" s="29">
        <f t="shared" ca="1" si="1"/>
        <v>0</v>
      </c>
    </row>
  </sheetData>
  <mergeCells count="11">
    <mergeCell ref="B20:C20"/>
    <mergeCell ref="D20:E20"/>
    <mergeCell ref="F20:G20"/>
    <mergeCell ref="H20:I20"/>
    <mergeCell ref="C18:D18"/>
    <mergeCell ref="E18:F18"/>
    <mergeCell ref="G18:H18"/>
    <mergeCell ref="B19:C19"/>
    <mergeCell ref="D19:E19"/>
    <mergeCell ref="F19:G19"/>
    <mergeCell ref="H19:I19"/>
  </mergeCells>
  <conditionalFormatting sqref="B13:B15">
    <cfRule type="cellIs" dxfId="7" priority="1" operator="lessThan">
      <formula>$C$18</formula>
    </cfRule>
  </conditionalFormatting>
  <conditionalFormatting sqref="B13:C15">
    <cfRule type="expression" dxfId="6" priority="2">
      <formula>$B13&gt;$G$18</formula>
    </cfRule>
  </conditionalFormatting>
  <conditionalFormatting sqref="A13:A15">
    <cfRule type="expression" dxfId="5" priority="3">
      <formula>$B13&gt;$G$18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130" zoomScaleNormal="130" workbookViewId="0"/>
  </sheetViews>
  <sheetFormatPr baseColWidth="10" defaultRowHeight="14.6" x14ac:dyDescent="0.4"/>
  <cols>
    <col min="2" max="2" width="12.765625" customWidth="1"/>
    <col min="3" max="3" width="13" customWidth="1"/>
    <col min="7" max="7" width="12.07421875" customWidth="1"/>
    <col min="13" max="13" width="11.53515625" customWidth="1"/>
  </cols>
  <sheetData>
    <row r="1" spans="1:3" ht="23.15" x14ac:dyDescent="0.6">
      <c r="A1" s="1" t="s">
        <v>0</v>
      </c>
    </row>
    <row r="2" spans="1:3" ht="17.149999999999999" thickBot="1" x14ac:dyDescent="0.5">
      <c r="A2" s="2" t="s">
        <v>44</v>
      </c>
    </row>
    <row r="3" spans="1:3" ht="15" thickTop="1" x14ac:dyDescent="0.4">
      <c r="A3" s="3" t="str">
        <f ca="1">F25&amp;F26&amp;F27&amp;F28&amp;F29&amp;F30&amp;F31</f>
        <v>Ist der Umsatz zwischen 38 und 51 Mio Franken, dann geben Sie 30% Bonus.</v>
      </c>
    </row>
    <row r="4" spans="1:3" x14ac:dyDescent="0.4">
      <c r="A4" s="3" t="str">
        <f ca="1">B25&amp;B26&amp;B27&amp;B28&amp;B29</f>
        <v>Ist der Umsatz kleiner oder gleich 11 Mio Franken, dann geben Sie 17% Bonus</v>
      </c>
    </row>
    <row r="5" spans="1:3" x14ac:dyDescent="0.4">
      <c r="A5" s="3" t="str">
        <f ca="1">"Wenn der Bonus "&amp;B22&amp;"% ist, dann ist die Zelle gelb"</f>
        <v>Wenn der Bonus 17% ist, dann ist die Zelle gelb</v>
      </c>
    </row>
    <row r="6" spans="1:3" x14ac:dyDescent="0.4">
      <c r="A6" s="3" t="str">
        <f ca="1">D25&amp;D26&amp;D27&amp;D28&amp;D29&amp;D30&amp;D31</f>
        <v>Wenn der Umsatz weniger als 38 Mio Franken, aber mehr als 11 Mio Franken ist, dann geben Sie 25% Bonus</v>
      </c>
    </row>
    <row r="7" spans="1:3" x14ac:dyDescent="0.4">
      <c r="A7" s="3" t="str">
        <f ca="1">"Wenn der Bonus "&amp;D22&amp;"% ist, dann ist die Zelle blau"</f>
        <v>Wenn der Bonus 25% ist, dann ist die Zelle blau</v>
      </c>
    </row>
    <row r="8" spans="1:3" x14ac:dyDescent="0.4">
      <c r="A8" s="3" t="str">
        <f ca="1">H25&amp;H26&amp;H27&amp;H28</f>
        <v>40% Bonus bekommen diejenigen, die mehr als 51 Mio Franken Umsatz machen.</v>
      </c>
    </row>
    <row r="9" spans="1:3" x14ac:dyDescent="0.4">
      <c r="A9" s="4" t="str">
        <f ca="1">"Wenn der Bonus "&amp;H22&amp;"% ist, dann ist die Zelle pink"</f>
        <v>Wenn der Bonus 40% ist, dann ist die Zelle pink</v>
      </c>
    </row>
    <row r="10" spans="1:3" ht="17.149999999999999" thickBot="1" x14ac:dyDescent="0.5">
      <c r="A10" s="2" t="s">
        <v>45</v>
      </c>
    </row>
    <row r="11" spans="1:3" ht="15" thickTop="1" x14ac:dyDescent="0.4">
      <c r="A11" s="4" t="str">
        <f ca="1">"Wenn der Umsatz grösser oder gleich "&amp;E20&amp;" ist, dann wird die Farbe der Zelle grün"</f>
        <v>Wenn der Umsatz grösser oder gleich 38 ist, dann wird die Farbe der Zelle grün</v>
      </c>
    </row>
    <row r="12" spans="1:3" x14ac:dyDescent="0.4">
      <c r="A12" s="4" t="str">
        <f ca="1">"Sobald der Umsatz kleiner oder gleich "&amp;C20&amp;" ist, dann wird die Schrift in der Tabellenzeile rot und fett"</f>
        <v>Sobald der Umsatz kleiner oder gleich 11 ist, dann wird die Schrift in der Tabellenzeile rot und fett</v>
      </c>
    </row>
    <row r="13" spans="1:3" ht="15" thickBot="1" x14ac:dyDescent="0.45">
      <c r="A13" s="31" t="s">
        <v>3</v>
      </c>
    </row>
    <row r="14" spans="1:3" ht="43.75" x14ac:dyDescent="0.4">
      <c r="A14" s="25" t="s">
        <v>46</v>
      </c>
      <c r="B14" s="26" t="s">
        <v>47</v>
      </c>
      <c r="C14" s="25" t="s">
        <v>48</v>
      </c>
    </row>
    <row r="15" spans="1:3" x14ac:dyDescent="0.4">
      <c r="A15" s="25" t="s">
        <v>49</v>
      </c>
      <c r="B15" s="25">
        <f ca="1">C20-RANDBETWEEN(1,C20)</f>
        <v>10</v>
      </c>
      <c r="C15" s="28">
        <f ca="1">IF(B15&lt;=$C$20,$B$21,IF(B15&lt;$E$20,$D$21,IF(B15&lt;=$G$20,$F$21,$H$21)))</f>
        <v>0.17</v>
      </c>
    </row>
    <row r="16" spans="1:3" x14ac:dyDescent="0.4">
      <c r="A16" s="25" t="s">
        <v>50</v>
      </c>
      <c r="B16" s="25">
        <f ca="1">E20+10</f>
        <v>48</v>
      </c>
      <c r="C16" s="28">
        <f t="shared" ref="C16:C17" ca="1" si="0">IF(B16&lt;=$C$20,$B$21,IF(B16&lt;$E$20,$D$21,IF(B16&lt;=$G$20,$F$21,$H$21)))</f>
        <v>0.3</v>
      </c>
    </row>
    <row r="17" spans="1:9" x14ac:dyDescent="0.4">
      <c r="A17" s="25" t="s">
        <v>51</v>
      </c>
      <c r="B17" s="25">
        <f ca="1">E20-C20</f>
        <v>27</v>
      </c>
      <c r="C17" s="28">
        <f t="shared" ca="1" si="0"/>
        <v>0.25</v>
      </c>
    </row>
    <row r="18" spans="1:9" x14ac:dyDescent="0.4">
      <c r="A18" s="4"/>
    </row>
    <row r="19" spans="1:9" ht="19.75" thickBot="1" x14ac:dyDescent="0.55000000000000004">
      <c r="A19" s="8" t="s">
        <v>11</v>
      </c>
    </row>
    <row r="20" spans="1:9" ht="25.85" customHeight="1" thickTop="1" x14ac:dyDescent="0.4">
      <c r="A20" t="s">
        <v>12</v>
      </c>
      <c r="C20" s="9">
        <f ca="1">RANDBETWEEN(1,20)</f>
        <v>11</v>
      </c>
      <c r="D20" s="9"/>
      <c r="E20" s="9">
        <f ca="1">C20+RANDBETWEEN(1,30)</f>
        <v>38</v>
      </c>
      <c r="F20" s="9"/>
      <c r="G20" s="9">
        <f ca="1">E20+RANDBETWEEN(1,30)</f>
        <v>51</v>
      </c>
      <c r="H20" s="9"/>
    </row>
    <row r="21" spans="1:9" x14ac:dyDescent="0.4">
      <c r="A21" t="s">
        <v>13</v>
      </c>
      <c r="B21" s="32">
        <f ca="1">RANDBETWEEN(0,20)%</f>
        <v>0.17</v>
      </c>
      <c r="C21" s="33"/>
      <c r="D21" s="11">
        <f ca="1">B21+RANDBETWEEN(1,10)%</f>
        <v>0.25</v>
      </c>
      <c r="E21" s="11"/>
      <c r="F21" s="11">
        <f ca="1">D21+RANDBETWEEN(1,10)%</f>
        <v>0.3</v>
      </c>
      <c r="G21" s="11"/>
      <c r="H21" s="11">
        <f ca="1">F21+RANDBETWEEN(1,10)%</f>
        <v>0.4</v>
      </c>
      <c r="I21" s="12"/>
    </row>
    <row r="22" spans="1:9" ht="15" thickBot="1" x14ac:dyDescent="0.45">
      <c r="A22" t="s">
        <v>14</v>
      </c>
      <c r="B22" s="34">
        <f ca="1">IF(B21=0,"keinen",B21*100)</f>
        <v>17</v>
      </c>
      <c r="C22" s="35"/>
      <c r="D22" s="14">
        <f ca="1">D21*100</f>
        <v>25</v>
      </c>
      <c r="E22" s="14"/>
      <c r="F22" s="14">
        <f ca="1">F21*100</f>
        <v>30</v>
      </c>
      <c r="G22" s="14"/>
      <c r="H22" s="14">
        <f ca="1">H21*100</f>
        <v>40</v>
      </c>
      <c r="I22" s="36"/>
    </row>
    <row r="23" spans="1:9" ht="15" thickTop="1" x14ac:dyDescent="0.4">
      <c r="B23" s="37"/>
      <c r="C23" s="38"/>
      <c r="D23" s="19"/>
      <c r="E23" s="20"/>
      <c r="F23" s="39"/>
      <c r="G23" s="40"/>
      <c r="H23" s="39"/>
      <c r="I23" s="41"/>
    </row>
    <row r="25" spans="1:9" x14ac:dyDescent="0.4">
      <c r="B25" s="23" t="s">
        <v>52</v>
      </c>
      <c r="C25" s="23"/>
      <c r="D25" s="23" t="s">
        <v>53</v>
      </c>
      <c r="E25" s="23"/>
      <c r="F25" s="23" t="s">
        <v>54</v>
      </c>
      <c r="G25" s="23"/>
      <c r="H25" s="23">
        <f ca="1">H22</f>
        <v>40</v>
      </c>
      <c r="I25" s="23"/>
    </row>
    <row r="26" spans="1:9" x14ac:dyDescent="0.4">
      <c r="B26" s="24">
        <f ca="1">C20</f>
        <v>11</v>
      </c>
      <c r="C26" s="23"/>
      <c r="D26" s="23">
        <f ca="1">E20</f>
        <v>38</v>
      </c>
      <c r="E26" s="23"/>
      <c r="F26" s="23">
        <f ca="1">E20</f>
        <v>38</v>
      </c>
      <c r="G26" s="23"/>
      <c r="H26" s="23" t="s">
        <v>55</v>
      </c>
      <c r="I26" s="23"/>
    </row>
    <row r="27" spans="1:9" x14ac:dyDescent="0.4">
      <c r="B27" s="23" t="s">
        <v>56</v>
      </c>
      <c r="C27" s="23"/>
      <c r="D27" s="23" t="s">
        <v>57</v>
      </c>
      <c r="E27" s="23"/>
      <c r="F27" s="23" t="s">
        <v>58</v>
      </c>
      <c r="G27" s="23"/>
      <c r="H27" s="23">
        <f ca="1">G20</f>
        <v>51</v>
      </c>
      <c r="I27" s="23"/>
    </row>
    <row r="28" spans="1:9" x14ac:dyDescent="0.4">
      <c r="B28" s="23">
        <f ca="1">B22</f>
        <v>17</v>
      </c>
      <c r="C28" s="23"/>
      <c r="D28" s="23">
        <f ca="1">C20</f>
        <v>11</v>
      </c>
      <c r="E28" s="23"/>
      <c r="F28" s="23">
        <f ca="1">G20</f>
        <v>51</v>
      </c>
      <c r="G28" s="23"/>
      <c r="H28" s="23" t="s">
        <v>59</v>
      </c>
      <c r="I28" s="23"/>
    </row>
    <row r="29" spans="1:9" x14ac:dyDescent="0.4">
      <c r="B29" s="23" t="s">
        <v>60</v>
      </c>
      <c r="C29" s="23"/>
      <c r="D29" s="23" t="s">
        <v>61</v>
      </c>
      <c r="E29" s="23"/>
      <c r="F29" s="23" t="s">
        <v>56</v>
      </c>
      <c r="G29" s="23"/>
      <c r="H29" s="23"/>
      <c r="I29" s="23"/>
    </row>
    <row r="30" spans="1:9" x14ac:dyDescent="0.4">
      <c r="B30" s="23"/>
      <c r="C30" s="23"/>
      <c r="D30" s="23">
        <f ca="1">D22</f>
        <v>25</v>
      </c>
      <c r="E30" s="23"/>
      <c r="F30" s="23">
        <f ca="1">F22</f>
        <v>30</v>
      </c>
      <c r="G30" s="23"/>
      <c r="H30" s="23"/>
      <c r="I30" s="23"/>
    </row>
    <row r="31" spans="1:9" x14ac:dyDescent="0.4">
      <c r="B31" s="23"/>
      <c r="C31" s="23"/>
      <c r="D31" s="23" t="s">
        <v>60</v>
      </c>
      <c r="E31" s="23"/>
      <c r="F31" s="23" t="s">
        <v>62</v>
      </c>
      <c r="G31" s="23"/>
      <c r="H31" s="23"/>
      <c r="I31" s="23"/>
    </row>
    <row r="33" spans="1:4" ht="43.75" x14ac:dyDescent="0.4">
      <c r="A33" s="25" t="s">
        <v>46</v>
      </c>
      <c r="B33" s="26" t="s">
        <v>47</v>
      </c>
      <c r="C33" s="25" t="s">
        <v>88</v>
      </c>
      <c r="D33" t="str">
        <f ca="1">IF(SUM(D34:D54)=21,"RICHTIG","FALSCH")</f>
        <v>FALSCH</v>
      </c>
    </row>
    <row r="34" spans="1:4" x14ac:dyDescent="0.4">
      <c r="A34" s="25" t="s">
        <v>49</v>
      </c>
      <c r="B34" s="25">
        <f ca="1">RANDBETWEEN(1,($G$20+10))</f>
        <v>35</v>
      </c>
      <c r="C34" s="28">
        <f>Bonus_Ausgangslage!C2</f>
        <v>0</v>
      </c>
      <c r="D34" s="29">
        <f ca="1">IF(C34="","",IF(C34=IF(B34&lt;=$C$20,$B$21,IF(B34&lt;$E$20,$D$21,IF(B34&lt;=$G$20,$F$21,$H$21))),1,0))</f>
        <v>0</v>
      </c>
    </row>
    <row r="35" spans="1:4" x14ac:dyDescent="0.4">
      <c r="A35" s="25" t="s">
        <v>50</v>
      </c>
      <c r="B35" s="25">
        <f ca="1">G20</f>
        <v>51</v>
      </c>
      <c r="C35" s="28">
        <f>Bonus_Ausgangslage!C3</f>
        <v>0</v>
      </c>
      <c r="D35" s="29">
        <f t="shared" ref="D35:D54" ca="1" si="1">IF(C35="","",IF(C35=IF(B35&lt;=$C$20,$B$21,IF(B35&lt;$E$20,$D$21,IF(B35&lt;=$G$20,$F$21,$H$21))),1,0))</f>
        <v>0</v>
      </c>
    </row>
    <row r="36" spans="1:4" x14ac:dyDescent="0.4">
      <c r="A36" s="25" t="s">
        <v>51</v>
      </c>
      <c r="B36" s="25">
        <f t="shared" ref="B36:B54" ca="1" si="2">RANDBETWEEN(1,($G$20+10))</f>
        <v>17</v>
      </c>
      <c r="C36" s="28">
        <f>Bonus_Ausgangslage!C4</f>
        <v>0</v>
      </c>
      <c r="D36" s="29">
        <f t="shared" ca="1" si="1"/>
        <v>0</v>
      </c>
    </row>
    <row r="37" spans="1:4" x14ac:dyDescent="0.4">
      <c r="A37" s="25" t="s">
        <v>63</v>
      </c>
      <c r="B37" s="25">
        <f t="shared" ca="1" si="2"/>
        <v>51</v>
      </c>
      <c r="C37" s="28">
        <f>Bonus_Ausgangslage!C5</f>
        <v>0</v>
      </c>
      <c r="D37" s="29">
        <f t="shared" ca="1" si="1"/>
        <v>0</v>
      </c>
    </row>
    <row r="38" spans="1:4" x14ac:dyDescent="0.4">
      <c r="A38" s="25" t="s">
        <v>64</v>
      </c>
      <c r="B38" s="25">
        <f t="shared" ca="1" si="2"/>
        <v>6</v>
      </c>
      <c r="C38" s="28">
        <f>Bonus_Ausgangslage!C6</f>
        <v>0</v>
      </c>
      <c r="D38" s="29">
        <f t="shared" ca="1" si="1"/>
        <v>0</v>
      </c>
    </row>
    <row r="39" spans="1:4" x14ac:dyDescent="0.4">
      <c r="A39" s="25" t="s">
        <v>65</v>
      </c>
      <c r="B39" s="25">
        <f ca="1">E20</f>
        <v>38</v>
      </c>
      <c r="C39" s="28">
        <f>Bonus_Ausgangslage!C7</f>
        <v>0</v>
      </c>
      <c r="D39" s="29">
        <f t="shared" ca="1" si="1"/>
        <v>0</v>
      </c>
    </row>
    <row r="40" spans="1:4" x14ac:dyDescent="0.4">
      <c r="A40" s="25" t="s">
        <v>66</v>
      </c>
      <c r="B40" s="25">
        <f t="shared" ca="1" si="2"/>
        <v>28</v>
      </c>
      <c r="C40" s="28">
        <f>Bonus_Ausgangslage!C8</f>
        <v>0</v>
      </c>
      <c r="D40" s="29">
        <f t="shared" ca="1" si="1"/>
        <v>0</v>
      </c>
    </row>
    <row r="41" spans="1:4" x14ac:dyDescent="0.4">
      <c r="A41" s="25" t="s">
        <v>67</v>
      </c>
      <c r="B41" s="25">
        <f t="shared" ca="1" si="2"/>
        <v>48</v>
      </c>
      <c r="C41" s="28">
        <f>Bonus_Ausgangslage!C9</f>
        <v>0</v>
      </c>
      <c r="D41" s="29">
        <f t="shared" ca="1" si="1"/>
        <v>0</v>
      </c>
    </row>
    <row r="42" spans="1:4" x14ac:dyDescent="0.4">
      <c r="A42" s="25" t="s">
        <v>68</v>
      </c>
      <c r="B42" s="25">
        <f t="shared" ca="1" si="2"/>
        <v>14</v>
      </c>
      <c r="C42" s="28">
        <f>Bonus_Ausgangslage!C10</f>
        <v>0</v>
      </c>
      <c r="D42" s="29">
        <f t="shared" ca="1" si="1"/>
        <v>0</v>
      </c>
    </row>
    <row r="43" spans="1:4" x14ac:dyDescent="0.4">
      <c r="A43" s="25" t="s">
        <v>69</v>
      </c>
      <c r="B43" s="25">
        <f t="shared" ca="1" si="2"/>
        <v>7</v>
      </c>
      <c r="C43" s="28">
        <f>Bonus_Ausgangslage!C11</f>
        <v>0</v>
      </c>
      <c r="D43" s="29">
        <f t="shared" ca="1" si="1"/>
        <v>0</v>
      </c>
    </row>
    <row r="44" spans="1:4" x14ac:dyDescent="0.4">
      <c r="A44" s="25" t="s">
        <v>70</v>
      </c>
      <c r="B44" s="25">
        <f t="shared" ca="1" si="2"/>
        <v>30</v>
      </c>
      <c r="C44" s="28">
        <f>Bonus_Ausgangslage!C12</f>
        <v>0</v>
      </c>
      <c r="D44" s="29">
        <f t="shared" ca="1" si="1"/>
        <v>0</v>
      </c>
    </row>
    <row r="45" spans="1:4" x14ac:dyDescent="0.4">
      <c r="A45" s="25" t="s">
        <v>71</v>
      </c>
      <c r="B45" s="25">
        <f t="shared" ca="1" si="2"/>
        <v>53</v>
      </c>
      <c r="C45" s="28">
        <f>Bonus_Ausgangslage!C13</f>
        <v>0</v>
      </c>
      <c r="D45" s="29">
        <f t="shared" ca="1" si="1"/>
        <v>0</v>
      </c>
    </row>
    <row r="46" spans="1:4" x14ac:dyDescent="0.4">
      <c r="A46" s="25" t="s">
        <v>72</v>
      </c>
      <c r="B46" s="25">
        <f t="shared" ca="1" si="2"/>
        <v>32</v>
      </c>
      <c r="C46" s="28">
        <f>Bonus_Ausgangslage!C14</f>
        <v>0</v>
      </c>
      <c r="D46" s="29">
        <f t="shared" ca="1" si="1"/>
        <v>0</v>
      </c>
    </row>
    <row r="47" spans="1:4" x14ac:dyDescent="0.4">
      <c r="A47" s="25" t="s">
        <v>73</v>
      </c>
      <c r="B47" s="25">
        <f ca="1">C20</f>
        <v>11</v>
      </c>
      <c r="C47" s="28">
        <f>Bonus_Ausgangslage!C15</f>
        <v>0</v>
      </c>
      <c r="D47" s="29">
        <f t="shared" ca="1" si="1"/>
        <v>0</v>
      </c>
    </row>
    <row r="48" spans="1:4" x14ac:dyDescent="0.4">
      <c r="A48" s="25" t="s">
        <v>74</v>
      </c>
      <c r="B48" s="25">
        <f t="shared" ca="1" si="2"/>
        <v>30</v>
      </c>
      <c r="C48" s="28">
        <f>Bonus_Ausgangslage!C16</f>
        <v>0</v>
      </c>
      <c r="D48" s="29">
        <f t="shared" ca="1" si="1"/>
        <v>0</v>
      </c>
    </row>
    <row r="49" spans="1:4" x14ac:dyDescent="0.4">
      <c r="A49" s="25" t="s">
        <v>75</v>
      </c>
      <c r="B49" s="25">
        <f t="shared" ca="1" si="2"/>
        <v>42</v>
      </c>
      <c r="C49" s="28">
        <f>Bonus_Ausgangslage!C17</f>
        <v>0</v>
      </c>
      <c r="D49" s="29">
        <f t="shared" ca="1" si="1"/>
        <v>0</v>
      </c>
    </row>
    <row r="50" spans="1:4" x14ac:dyDescent="0.4">
      <c r="A50" s="25" t="s">
        <v>76</v>
      </c>
      <c r="B50" s="25">
        <f t="shared" ca="1" si="2"/>
        <v>20</v>
      </c>
      <c r="C50" s="28">
        <f>Bonus_Ausgangslage!C18</f>
        <v>0</v>
      </c>
      <c r="D50" s="29">
        <f t="shared" ca="1" si="1"/>
        <v>0</v>
      </c>
    </row>
    <row r="51" spans="1:4" x14ac:dyDescent="0.4">
      <c r="A51" s="25" t="s">
        <v>77</v>
      </c>
      <c r="B51" s="25">
        <f t="shared" ca="1" si="2"/>
        <v>13</v>
      </c>
      <c r="C51" s="28">
        <f>Bonus_Ausgangslage!C19</f>
        <v>0</v>
      </c>
      <c r="D51" s="29">
        <f t="shared" ca="1" si="1"/>
        <v>0</v>
      </c>
    </row>
    <row r="52" spans="1:4" x14ac:dyDescent="0.4">
      <c r="A52" s="25" t="s">
        <v>78</v>
      </c>
      <c r="B52" s="25">
        <f t="shared" ca="1" si="2"/>
        <v>38</v>
      </c>
      <c r="C52" s="28">
        <f>Bonus_Ausgangslage!C20</f>
        <v>0</v>
      </c>
      <c r="D52" s="29">
        <f t="shared" ca="1" si="1"/>
        <v>0</v>
      </c>
    </row>
    <row r="53" spans="1:4" x14ac:dyDescent="0.4">
      <c r="A53" s="25" t="s">
        <v>79</v>
      </c>
      <c r="B53" s="25">
        <f t="shared" ca="1" si="2"/>
        <v>22</v>
      </c>
      <c r="C53" s="28">
        <f>Bonus_Ausgangslage!C21</f>
        <v>0</v>
      </c>
      <c r="D53" s="29">
        <f t="shared" ca="1" si="1"/>
        <v>0</v>
      </c>
    </row>
    <row r="54" spans="1:4" x14ac:dyDescent="0.4">
      <c r="A54" s="30" t="s">
        <v>64</v>
      </c>
      <c r="B54" s="25">
        <f t="shared" ca="1" si="2"/>
        <v>12</v>
      </c>
      <c r="C54" s="28">
        <f>Bonus_Ausgangslage!C22</f>
        <v>0</v>
      </c>
      <c r="D54" s="29">
        <f t="shared" ca="1" si="1"/>
        <v>0</v>
      </c>
    </row>
  </sheetData>
  <mergeCells count="11">
    <mergeCell ref="B22:C22"/>
    <mergeCell ref="D22:E22"/>
    <mergeCell ref="F22:G22"/>
    <mergeCell ref="H22:I22"/>
    <mergeCell ref="C20:D20"/>
    <mergeCell ref="E20:F20"/>
    <mergeCell ref="G20:H20"/>
    <mergeCell ref="B21:C21"/>
    <mergeCell ref="D21:E21"/>
    <mergeCell ref="F21:G21"/>
    <mergeCell ref="H21:I21"/>
  </mergeCells>
  <conditionalFormatting sqref="B15:B17">
    <cfRule type="cellIs" dxfId="4" priority="2" operator="greaterThanOrEqual">
      <formula>$E$20</formula>
    </cfRule>
  </conditionalFormatting>
  <conditionalFormatting sqref="A15:C17">
    <cfRule type="expression" dxfId="3" priority="1">
      <formula>$B15&lt;=$C$20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4" zoomScaleNormal="100" workbookViewId="0">
      <selection activeCell="D12" sqref="D12"/>
    </sheetView>
  </sheetViews>
  <sheetFormatPr baseColWidth="10" defaultRowHeight="14.6" x14ac:dyDescent="0.4"/>
  <cols>
    <col min="2" max="2" width="12.765625" customWidth="1"/>
    <col min="3" max="3" width="12.69140625" customWidth="1"/>
    <col min="7" max="7" width="12.07421875" customWidth="1"/>
    <col min="13" max="13" width="11.53515625" customWidth="1"/>
  </cols>
  <sheetData>
    <row r="1" spans="1:7" ht="23.15" x14ac:dyDescent="0.6">
      <c r="A1" s="1" t="s">
        <v>0</v>
      </c>
    </row>
    <row r="2" spans="1:7" ht="17.149999999999999" thickBot="1" x14ac:dyDescent="0.5">
      <c r="A2" s="2" t="s">
        <v>1</v>
      </c>
    </row>
    <row r="3" spans="1:7" ht="15" thickTop="1" x14ac:dyDescent="0.4">
      <c r="A3" s="3" t="str">
        <f ca="1">B23&amp;B24&amp;B25&amp;B26&amp;B27</f>
        <v>Ist der Preis kleiner gleich 52 Franken, dann geben Sie 5% Rabatt</v>
      </c>
    </row>
    <row r="4" spans="1:7" x14ac:dyDescent="0.4">
      <c r="A4" s="3" t="str">
        <f ca="1">H22&amp;H23&amp;H24&amp;H25&amp;H26</f>
        <v>Geben Sie 27% Rabatt, wenn der Preis grösser als 329 Franken ist</v>
      </c>
    </row>
    <row r="5" spans="1:7" x14ac:dyDescent="0.4">
      <c r="A5" s="3" t="str">
        <f ca="1">D23&amp;D24&amp;D25&amp;D26&amp;D27&amp;D28&amp;D29</f>
        <v>Wenn der Preis kleiner oder gleich 131 Franken und grösser oder gleich 52 Franken ist, dann geben Sie 13% Rabatt</v>
      </c>
    </row>
    <row r="6" spans="1:7" x14ac:dyDescent="0.4">
      <c r="A6" s="3" t="str">
        <f ca="1">F23&amp;F24&amp;F25&amp;F26&amp;F27&amp;F28&amp;F29</f>
        <v>Ist der Preis grösser als 131 Franken und kleiner oder gleich 329 Franken, dann geben Sie 17% Rabatt</v>
      </c>
    </row>
    <row r="8" spans="1:7" ht="17.149999999999999" thickBot="1" x14ac:dyDescent="0.5">
      <c r="A8" s="2" t="s">
        <v>2</v>
      </c>
    </row>
    <row r="9" spans="1:7" ht="15" thickTop="1" x14ac:dyDescent="0.4">
      <c r="A9" s="3" t="str">
        <f ca="1">"Wenn der Preis kleiner als  "&amp;C18&amp;" Franken ist, dann wird die Zelle mit dem Preis gelb"</f>
        <v>Wenn der Preis kleiner als  52 Franken ist, dann wird die Zelle mit dem Preis gelb</v>
      </c>
    </row>
    <row r="10" spans="1:7" x14ac:dyDescent="0.4">
      <c r="A10" s="4" t="str">
        <f ca="1">"Wenn der Preis grösser als "&amp;G18&amp;" Franken ist, dann wird die Schrift der Tabellenzeile rot und fett."</f>
        <v>Wenn der Preis grösser als 329 Franken ist, dann wird die Schrift der Tabellenzeile rot und fett.</v>
      </c>
    </row>
    <row r="11" spans="1:7" ht="13.85" customHeight="1" x14ac:dyDescent="0.4">
      <c r="A11" t="s">
        <v>3</v>
      </c>
    </row>
    <row r="12" spans="1:7" ht="29.15" x14ac:dyDescent="0.4">
      <c r="A12" s="5" t="s">
        <v>4</v>
      </c>
      <c r="B12" s="6" t="s">
        <v>5</v>
      </c>
      <c r="C12" s="6" t="s">
        <v>6</v>
      </c>
    </row>
    <row r="13" spans="1:7" x14ac:dyDescent="0.4">
      <c r="A13" s="5" t="s">
        <v>7</v>
      </c>
      <c r="B13" s="7">
        <f ca="1">G18+10</f>
        <v>339</v>
      </c>
      <c r="C13" s="7">
        <f ca="1">IF(B32&lt;=$C$18,$B$19*B32,IF(B32&lt;$E$18,$D$19*B32,IF(B32&lt;=$G$18,$F$19*B32,$H$19*B32)))</f>
        <v>33.150000000000006</v>
      </c>
    </row>
    <row r="14" spans="1:7" x14ac:dyDescent="0.4">
      <c r="A14" s="5" t="s">
        <v>8</v>
      </c>
      <c r="B14" s="7">
        <f ca="1">C18-10</f>
        <v>42</v>
      </c>
      <c r="C14" s="7">
        <f ca="1">IF(B33&lt;=$C$18,$B$19*B33,IF(B33&lt;$E$18,$D$19*B33,IF(B33&lt;=$G$18,$F$19*B33,$H$19*B33)))</f>
        <v>103.41000000000001</v>
      </c>
    </row>
    <row r="15" spans="1:7" x14ac:dyDescent="0.4">
      <c r="A15" s="5" t="s">
        <v>9</v>
      </c>
      <c r="B15" s="7">
        <f ca="1">E18</f>
        <v>131</v>
      </c>
      <c r="C15" s="7">
        <f ca="1">IF(B34&lt;=$C$18,$B$19*B34,IF(B34&lt;$E$18,$D$19*B34,IF(B34&lt;=$G$18,$F$19*B34,$H$19*B34)))</f>
        <v>49.980000000000004</v>
      </c>
    </row>
    <row r="16" spans="1:7" x14ac:dyDescent="0.4">
      <c r="A16" s="4"/>
      <c r="G16" t="s">
        <v>10</v>
      </c>
    </row>
    <row r="17" spans="1:9" ht="19.75" thickBot="1" x14ac:dyDescent="0.55000000000000004">
      <c r="A17" s="8" t="s">
        <v>11</v>
      </c>
    </row>
    <row r="18" spans="1:9" ht="25.85" customHeight="1" thickTop="1" x14ac:dyDescent="0.4">
      <c r="A18" t="s">
        <v>12</v>
      </c>
      <c r="C18" s="9">
        <f ca="1">RANDBETWEEN(10,200)</f>
        <v>52</v>
      </c>
      <c r="D18" s="9"/>
      <c r="E18" s="9">
        <f ca="1">C18+RANDBETWEEN(10,200)</f>
        <v>131</v>
      </c>
      <c r="F18" s="9"/>
      <c r="G18" s="9">
        <f ca="1">E18+RANDBETWEEN(10,200)</f>
        <v>329</v>
      </c>
      <c r="H18" s="9"/>
    </row>
    <row r="19" spans="1:9" x14ac:dyDescent="0.4">
      <c r="A19" t="s">
        <v>13</v>
      </c>
      <c r="B19" s="10">
        <f ca="1">RANDBETWEEN(1,20)%</f>
        <v>0.05</v>
      </c>
      <c r="C19" s="11"/>
      <c r="D19" s="11">
        <f ca="1">B19+RANDBETWEEN(1,10)%</f>
        <v>0.13</v>
      </c>
      <c r="E19" s="11"/>
      <c r="F19" s="11">
        <f ca="1">D19+RANDBETWEEN(1,10)%</f>
        <v>0.17</v>
      </c>
      <c r="G19" s="11"/>
      <c r="H19" s="11">
        <f ca="1">F19+RANDBETWEEN(1,10)%</f>
        <v>0.27</v>
      </c>
      <c r="I19" s="12"/>
    </row>
    <row r="20" spans="1:9" ht="15" thickBot="1" x14ac:dyDescent="0.45">
      <c r="A20" t="s">
        <v>14</v>
      </c>
      <c r="B20" s="13">
        <f ca="1">IF(B19=0,"keinen",B19*100)</f>
        <v>5</v>
      </c>
      <c r="C20" s="14"/>
      <c r="D20" s="14">
        <f ca="1">D19*100</f>
        <v>13</v>
      </c>
      <c r="E20" s="14"/>
      <c r="F20" s="14">
        <f ca="1">F19*100</f>
        <v>17</v>
      </c>
      <c r="G20" s="14"/>
      <c r="H20" s="15">
        <f ca="1">H19*100</f>
        <v>27</v>
      </c>
      <c r="I20" s="16"/>
    </row>
    <row r="21" spans="1:9" ht="18.649999999999999" customHeight="1" thickTop="1" x14ac:dyDescent="0.4">
      <c r="B21" s="17"/>
      <c r="C21" s="18"/>
      <c r="D21" s="19"/>
      <c r="E21" s="20"/>
      <c r="F21" s="19"/>
      <c r="G21" s="20"/>
      <c r="H21" s="21"/>
      <c r="I21" s="22"/>
    </row>
    <row r="22" spans="1:9" ht="25.2" customHeight="1" x14ac:dyDescent="0.4">
      <c r="H22" t="s">
        <v>15</v>
      </c>
    </row>
    <row r="23" spans="1:9" x14ac:dyDescent="0.4">
      <c r="B23" s="23" t="s">
        <v>16</v>
      </c>
      <c r="C23" s="23"/>
      <c r="D23" s="23" t="s">
        <v>17</v>
      </c>
      <c r="E23" s="23"/>
      <c r="F23" s="23" t="s">
        <v>18</v>
      </c>
      <c r="G23" s="23"/>
      <c r="H23" s="23">
        <f ca="1">H20</f>
        <v>27</v>
      </c>
      <c r="I23" s="23"/>
    </row>
    <row r="24" spans="1:9" x14ac:dyDescent="0.4">
      <c r="B24" s="24">
        <f ca="1">C18</f>
        <v>52</v>
      </c>
      <c r="C24" s="23"/>
      <c r="D24" s="23">
        <f ca="1">E18</f>
        <v>131</v>
      </c>
      <c r="E24" s="23"/>
      <c r="F24" s="23">
        <f ca="1">E18</f>
        <v>131</v>
      </c>
      <c r="G24" s="23"/>
      <c r="H24" s="23" t="s">
        <v>19</v>
      </c>
      <c r="I24" s="23"/>
    </row>
    <row r="25" spans="1:9" x14ac:dyDescent="0.4">
      <c r="B25" s="23" t="s">
        <v>20</v>
      </c>
      <c r="C25" s="23"/>
      <c r="D25" s="23" t="s">
        <v>21</v>
      </c>
      <c r="E25" s="23"/>
      <c r="F25" s="23" t="s">
        <v>22</v>
      </c>
      <c r="G25" s="23"/>
      <c r="H25" s="23">
        <f ca="1">G18</f>
        <v>329</v>
      </c>
      <c r="I25" s="23"/>
    </row>
    <row r="26" spans="1:9" x14ac:dyDescent="0.4">
      <c r="B26" s="23">
        <f ca="1">B20</f>
        <v>5</v>
      </c>
      <c r="C26" s="23"/>
      <c r="D26" s="23">
        <f ca="1">C18</f>
        <v>52</v>
      </c>
      <c r="E26" s="23"/>
      <c r="F26" s="23">
        <f ca="1">G18</f>
        <v>329</v>
      </c>
      <c r="G26" s="23"/>
      <c r="H26" s="23" t="s">
        <v>23</v>
      </c>
      <c r="I26" s="23"/>
    </row>
    <row r="27" spans="1:9" x14ac:dyDescent="0.4">
      <c r="B27" s="23" t="s">
        <v>24</v>
      </c>
      <c r="C27" s="23"/>
      <c r="D27" s="23" t="s">
        <v>25</v>
      </c>
      <c r="E27" s="23"/>
      <c r="F27" s="23" t="s">
        <v>20</v>
      </c>
      <c r="G27" s="23"/>
      <c r="H27" s="23"/>
      <c r="I27" s="23"/>
    </row>
    <row r="28" spans="1:9" x14ac:dyDescent="0.4">
      <c r="B28" s="23"/>
      <c r="C28" s="23"/>
      <c r="D28" s="23">
        <f ca="1">D20</f>
        <v>13</v>
      </c>
      <c r="E28" s="23"/>
      <c r="F28" s="23">
        <f ca="1">F20</f>
        <v>17</v>
      </c>
      <c r="G28" s="23"/>
      <c r="H28" s="23"/>
      <c r="I28" s="23"/>
    </row>
    <row r="29" spans="1:9" x14ac:dyDescent="0.4">
      <c r="B29" s="23"/>
      <c r="C29" s="23"/>
      <c r="D29" s="23" t="s">
        <v>24</v>
      </c>
      <c r="E29" s="23"/>
      <c r="F29" s="23" t="s">
        <v>24</v>
      </c>
      <c r="G29" s="23"/>
      <c r="H29" s="23"/>
      <c r="I29" s="23"/>
    </row>
    <row r="31" spans="1:9" ht="29.15" x14ac:dyDescent="0.4">
      <c r="A31" s="25" t="s">
        <v>4</v>
      </c>
      <c r="B31" s="26" t="s">
        <v>5</v>
      </c>
      <c r="C31" s="26" t="s">
        <v>6</v>
      </c>
      <c r="D31" t="str">
        <f ca="1">IF(SUM(D32:D52)=21,"RICHTIG","FALSCH")</f>
        <v>FALSCH</v>
      </c>
    </row>
    <row r="32" spans="1:9" x14ac:dyDescent="0.4">
      <c r="A32" s="25" t="s">
        <v>7</v>
      </c>
      <c r="B32" s="27">
        <f ca="1">RANDBETWEEN(10,($G$18+100))</f>
        <v>195</v>
      </c>
      <c r="C32" s="28">
        <f>Rabatt_Ausgangslage!C2</f>
        <v>0</v>
      </c>
      <c r="D32" s="29">
        <f t="shared" ref="D32:D34" ca="1" si="0">IF(C32="","",IF(C32=IF(B32&lt;=$C$18,$B$19*B32,IF(B32&lt;$E$18,$D$19*B32,IF(B32&lt;=$G$18,$F$19*B32,$H$19*B32))),1,0))</f>
        <v>0</v>
      </c>
    </row>
    <row r="33" spans="1:4" x14ac:dyDescent="0.4">
      <c r="A33" s="25" t="s">
        <v>8</v>
      </c>
      <c r="B33" s="27">
        <f t="shared" ref="B33:B52" ca="1" si="1">RANDBETWEEN(10,($G$18+100))</f>
        <v>383</v>
      </c>
      <c r="C33" s="28">
        <f>Rabatt_Ausgangslage!C3</f>
        <v>0</v>
      </c>
      <c r="D33" s="29">
        <f t="shared" ca="1" si="0"/>
        <v>0</v>
      </c>
    </row>
    <row r="34" spans="1:4" x14ac:dyDescent="0.4">
      <c r="A34" s="25" t="s">
        <v>9</v>
      </c>
      <c r="B34" s="27">
        <f t="shared" ca="1" si="1"/>
        <v>294</v>
      </c>
      <c r="C34" s="28">
        <f>Rabatt_Ausgangslage!C4</f>
        <v>0</v>
      </c>
      <c r="D34" s="29">
        <f t="shared" ca="1" si="0"/>
        <v>0</v>
      </c>
    </row>
    <row r="35" spans="1:4" x14ac:dyDescent="0.4">
      <c r="A35" s="25" t="s">
        <v>26</v>
      </c>
      <c r="B35" s="27">
        <f t="shared" ca="1" si="1"/>
        <v>102</v>
      </c>
      <c r="C35" s="28">
        <f>Rabatt_Ausgangslage!C5</f>
        <v>0</v>
      </c>
      <c r="D35" s="29">
        <f t="shared" ref="D35:D52" ca="1" si="2">IF(C35="","",IF(C35=IF(B35&lt;=$C$18,$B$19*B35,IF(B35&lt;$E$18,$D$19*B35,IF(B35&lt;=$G$18,$F$19*B35,$H$19*B35))),1,0))</f>
        <v>0</v>
      </c>
    </row>
    <row r="36" spans="1:4" x14ac:dyDescent="0.4">
      <c r="A36" s="25" t="s">
        <v>27</v>
      </c>
      <c r="B36" s="27">
        <f t="shared" ca="1" si="1"/>
        <v>150</v>
      </c>
      <c r="C36" s="28">
        <f>Rabatt_Ausgangslage!C6</f>
        <v>0</v>
      </c>
      <c r="D36" s="29">
        <f t="shared" ca="1" si="2"/>
        <v>0</v>
      </c>
    </row>
    <row r="37" spans="1:4" x14ac:dyDescent="0.4">
      <c r="A37" s="25" t="s">
        <v>28</v>
      </c>
      <c r="B37" s="27">
        <f t="shared" ca="1" si="1"/>
        <v>286</v>
      </c>
      <c r="C37" s="28">
        <f>Rabatt_Ausgangslage!C7</f>
        <v>0</v>
      </c>
      <c r="D37" s="29">
        <f t="shared" ca="1" si="2"/>
        <v>0</v>
      </c>
    </row>
    <row r="38" spans="1:4" x14ac:dyDescent="0.4">
      <c r="A38" s="25" t="s">
        <v>29</v>
      </c>
      <c r="B38" s="27">
        <f t="shared" ca="1" si="1"/>
        <v>112</v>
      </c>
      <c r="C38" s="28">
        <f>Rabatt_Ausgangslage!C8</f>
        <v>0</v>
      </c>
      <c r="D38" s="29">
        <f t="shared" ca="1" si="2"/>
        <v>0</v>
      </c>
    </row>
    <row r="39" spans="1:4" x14ac:dyDescent="0.4">
      <c r="A39" s="25" t="s">
        <v>30</v>
      </c>
      <c r="B39" s="27">
        <f t="shared" ca="1" si="1"/>
        <v>33</v>
      </c>
      <c r="C39" s="28">
        <f>Rabatt_Ausgangslage!C9</f>
        <v>0</v>
      </c>
      <c r="D39" s="29">
        <f t="shared" ca="1" si="2"/>
        <v>0</v>
      </c>
    </row>
    <row r="40" spans="1:4" x14ac:dyDescent="0.4">
      <c r="A40" s="25" t="s">
        <v>31</v>
      </c>
      <c r="B40" s="27">
        <f t="shared" ca="1" si="1"/>
        <v>292</v>
      </c>
      <c r="C40" s="28">
        <f>Rabatt_Ausgangslage!C10</f>
        <v>0</v>
      </c>
      <c r="D40" s="29">
        <f t="shared" ca="1" si="2"/>
        <v>0</v>
      </c>
    </row>
    <row r="41" spans="1:4" x14ac:dyDescent="0.4">
      <c r="A41" s="25" t="s">
        <v>32</v>
      </c>
      <c r="B41" s="27">
        <f t="shared" ca="1" si="1"/>
        <v>164</v>
      </c>
      <c r="C41" s="28">
        <f>Rabatt_Ausgangslage!C11</f>
        <v>0</v>
      </c>
      <c r="D41" s="29">
        <f t="shared" ca="1" si="2"/>
        <v>0</v>
      </c>
    </row>
    <row r="42" spans="1:4" x14ac:dyDescent="0.4">
      <c r="A42" s="25" t="s">
        <v>33</v>
      </c>
      <c r="B42" s="27">
        <f t="shared" ca="1" si="1"/>
        <v>141</v>
      </c>
      <c r="C42" s="28">
        <f>Rabatt_Ausgangslage!C12</f>
        <v>0</v>
      </c>
      <c r="D42" s="29">
        <f t="shared" ca="1" si="2"/>
        <v>0</v>
      </c>
    </row>
    <row r="43" spans="1:4" x14ac:dyDescent="0.4">
      <c r="A43" s="25" t="s">
        <v>34</v>
      </c>
      <c r="B43" s="27">
        <f t="shared" ca="1" si="1"/>
        <v>133</v>
      </c>
      <c r="C43" s="28">
        <f>Rabatt_Ausgangslage!C13</f>
        <v>0</v>
      </c>
      <c r="D43" s="29">
        <f t="shared" ca="1" si="2"/>
        <v>0</v>
      </c>
    </row>
    <row r="44" spans="1:4" x14ac:dyDescent="0.4">
      <c r="A44" s="25" t="s">
        <v>35</v>
      </c>
      <c r="B44" s="27">
        <f t="shared" ca="1" si="1"/>
        <v>177</v>
      </c>
      <c r="C44" s="28">
        <f>Rabatt_Ausgangslage!C14</f>
        <v>0</v>
      </c>
      <c r="D44" s="29">
        <f t="shared" ca="1" si="2"/>
        <v>0</v>
      </c>
    </row>
    <row r="45" spans="1:4" x14ac:dyDescent="0.4">
      <c r="A45" s="25" t="s">
        <v>36</v>
      </c>
      <c r="B45" s="27">
        <f t="shared" ca="1" si="1"/>
        <v>238</v>
      </c>
      <c r="C45" s="28">
        <f>Rabatt_Ausgangslage!C15</f>
        <v>0</v>
      </c>
      <c r="D45" s="29">
        <f t="shared" ca="1" si="2"/>
        <v>0</v>
      </c>
    </row>
    <row r="46" spans="1:4" x14ac:dyDescent="0.4">
      <c r="A46" s="25" t="s">
        <v>37</v>
      </c>
      <c r="B46" s="27">
        <f t="shared" ca="1" si="1"/>
        <v>408</v>
      </c>
      <c r="C46" s="28">
        <f>Rabatt_Ausgangslage!C16</f>
        <v>0</v>
      </c>
      <c r="D46" s="29">
        <f t="shared" ca="1" si="2"/>
        <v>0</v>
      </c>
    </row>
    <row r="47" spans="1:4" x14ac:dyDescent="0.4">
      <c r="A47" s="25" t="s">
        <v>38</v>
      </c>
      <c r="B47" s="27">
        <f t="shared" ca="1" si="1"/>
        <v>286</v>
      </c>
      <c r="C47" s="28">
        <f>Rabatt_Ausgangslage!C17</f>
        <v>0</v>
      </c>
      <c r="D47" s="29">
        <f t="shared" ca="1" si="2"/>
        <v>0</v>
      </c>
    </row>
    <row r="48" spans="1:4" x14ac:dyDescent="0.4">
      <c r="A48" s="25" t="s">
        <v>39</v>
      </c>
      <c r="B48" s="27">
        <f t="shared" ca="1" si="1"/>
        <v>292</v>
      </c>
      <c r="C48" s="28">
        <f>Rabatt_Ausgangslage!C18</f>
        <v>0</v>
      </c>
      <c r="D48" s="29">
        <f t="shared" ca="1" si="2"/>
        <v>0</v>
      </c>
    </row>
    <row r="49" spans="1:4" x14ac:dyDescent="0.4">
      <c r="A49" s="25" t="s">
        <v>40</v>
      </c>
      <c r="B49" s="27">
        <f t="shared" ca="1" si="1"/>
        <v>422</v>
      </c>
      <c r="C49" s="28">
        <f>Rabatt_Ausgangslage!C19</f>
        <v>0</v>
      </c>
      <c r="D49" s="29">
        <f t="shared" ca="1" si="2"/>
        <v>0</v>
      </c>
    </row>
    <row r="50" spans="1:4" x14ac:dyDescent="0.4">
      <c r="A50" s="25" t="s">
        <v>41</v>
      </c>
      <c r="B50" s="27">
        <f t="shared" ca="1" si="1"/>
        <v>95</v>
      </c>
      <c r="C50" s="28">
        <f>Rabatt_Ausgangslage!C20</f>
        <v>0</v>
      </c>
      <c r="D50" s="29">
        <f t="shared" ca="1" si="2"/>
        <v>0</v>
      </c>
    </row>
    <row r="51" spans="1:4" x14ac:dyDescent="0.4">
      <c r="A51" s="25" t="s">
        <v>42</v>
      </c>
      <c r="B51" s="27">
        <f t="shared" ca="1" si="1"/>
        <v>11</v>
      </c>
      <c r="C51" s="28">
        <f>Rabatt_Ausgangslage!C21</f>
        <v>0</v>
      </c>
      <c r="D51" s="29">
        <f t="shared" ca="1" si="2"/>
        <v>0</v>
      </c>
    </row>
    <row r="52" spans="1:4" x14ac:dyDescent="0.4">
      <c r="A52" s="30" t="s">
        <v>43</v>
      </c>
      <c r="B52" s="27">
        <f t="shared" ca="1" si="1"/>
        <v>349</v>
      </c>
      <c r="C52" s="28">
        <f>Rabatt_Ausgangslage!C22</f>
        <v>0</v>
      </c>
      <c r="D52" s="29">
        <f t="shared" ca="1" si="2"/>
        <v>0</v>
      </c>
    </row>
  </sheetData>
  <mergeCells count="11">
    <mergeCell ref="B20:C20"/>
    <mergeCell ref="D20:E20"/>
    <mergeCell ref="F20:G20"/>
    <mergeCell ref="H20:I20"/>
    <mergeCell ref="C18:D18"/>
    <mergeCell ref="E18:F18"/>
    <mergeCell ref="G18:H18"/>
    <mergeCell ref="B19:C19"/>
    <mergeCell ref="D19:E19"/>
    <mergeCell ref="F19:G19"/>
    <mergeCell ref="H19:I19"/>
  </mergeCells>
  <conditionalFormatting sqref="B13:B15">
    <cfRule type="cellIs" dxfId="2" priority="1" operator="lessThan">
      <formula>$C$18</formula>
    </cfRule>
  </conditionalFormatting>
  <conditionalFormatting sqref="A13:C15">
    <cfRule type="expression" dxfId="1" priority="2">
      <formula>$B13&gt;$G$18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Rabatt_Ausgangslage</vt:lpstr>
      <vt:lpstr>Bonus_Ausgangslage</vt:lpstr>
      <vt:lpstr>MwSt_Ausgangslage</vt:lpstr>
      <vt:lpstr>MwSt_Lösung</vt:lpstr>
      <vt:lpstr>Bonus_Lösung</vt:lpstr>
      <vt:lpstr>Rabatt_Lösung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Nezel Cristina</dc:creator>
  <cp:lastModifiedBy>Nezel Cristina</cp:lastModifiedBy>
  <dcterms:created xsi:type="dcterms:W3CDTF">2016-02-15T15:27:17Z</dcterms:created>
  <dcterms:modified xsi:type="dcterms:W3CDTF">2016-02-15T15:55:08Z</dcterms:modified>
</cp:coreProperties>
</file>